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340" windowHeight="8775" activeTab="0"/>
  </bookViews>
  <sheets>
    <sheet name="Table 8.4" sheetId="1" r:id="rId1"/>
    <sheet name="Table 8.5" sheetId="2" r:id="rId2"/>
    <sheet name="Table 8.8" sheetId="3" r:id="rId3"/>
  </sheets>
  <definedNames/>
  <calcPr fullCalcOnLoad="1"/>
</workbook>
</file>

<file path=xl/sharedStrings.xml><?xml version="1.0" encoding="utf-8"?>
<sst xmlns="http://schemas.openxmlformats.org/spreadsheetml/2006/main" count="83" uniqueCount="49">
  <si>
    <t xml:space="preserve">Time </t>
  </si>
  <si>
    <t xml:space="preserve">Input Parameters </t>
  </si>
  <si>
    <t>u</t>
  </si>
  <si>
    <t>d</t>
  </si>
  <si>
    <t>S(0)</t>
  </si>
  <si>
    <t xml:space="preserve">K </t>
  </si>
  <si>
    <t>r</t>
  </si>
  <si>
    <t>q</t>
  </si>
  <si>
    <t>up rate</t>
  </si>
  <si>
    <t>down rate</t>
  </si>
  <si>
    <t xml:space="preserve"> </t>
  </si>
  <si>
    <t>Interest rate per period</t>
  </si>
  <si>
    <t>S(t=0)</t>
  </si>
  <si>
    <t>U</t>
  </si>
  <si>
    <t>D</t>
  </si>
  <si>
    <t>(delta stocks minus written call - debt = Risk free), V</t>
  </si>
  <si>
    <t>Panel 1 : Stock Price, S</t>
  </si>
  <si>
    <t>Panel 2 : Call Price, C</t>
  </si>
  <si>
    <t>Panel 3 : Hedge Ratios, h</t>
  </si>
  <si>
    <t xml:space="preserve">Panel 4 : Value of Hedge Portfolio: </t>
  </si>
  <si>
    <t>Table 8.4 : Binomial Tree for n = 2</t>
  </si>
  <si>
    <t>UPS</t>
  </si>
  <si>
    <t>Number of</t>
  </si>
  <si>
    <t>Table 8.5 : Binomial Tree for n = 10</t>
  </si>
  <si>
    <t xml:space="preserve">Calculation of a Brownian Motion for 100 values.  </t>
  </si>
  <si>
    <t xml:space="preserve">Step 1 : </t>
  </si>
  <si>
    <t>Set the parameters (e.g. starting value, drift parameter and volatility for S, timestep)</t>
  </si>
  <si>
    <t>Step 2 :</t>
  </si>
  <si>
    <t>Generate 100 observations of a normally distributed random variable, N(0,1)</t>
  </si>
  <si>
    <t>Step 3 :</t>
  </si>
  <si>
    <t>Calculate values for S, using the formula for Brownian Motion</t>
  </si>
  <si>
    <t xml:space="preserve">Step 4 : </t>
  </si>
  <si>
    <t>Plot graph</t>
  </si>
  <si>
    <t>Stock price, S(t=0)</t>
  </si>
  <si>
    <r>
      <t>Formula : S(t+1) = S(t)(1+</t>
    </r>
    <r>
      <rPr>
        <sz val="10"/>
        <rFont val="Symbol"/>
        <family val="1"/>
      </rPr>
      <t>m  D</t>
    </r>
    <r>
      <rPr>
        <sz val="10"/>
        <rFont val="Arial"/>
        <family val="0"/>
      </rPr>
      <t xml:space="preserve">t + </t>
    </r>
    <r>
      <rPr>
        <sz val="10"/>
        <rFont val="Symbol"/>
        <family val="1"/>
      </rPr>
      <t>s e  D</t>
    </r>
    <r>
      <rPr>
        <sz val="10"/>
        <rFont val="Arial"/>
        <family val="0"/>
      </rPr>
      <t>t^1/2  )</t>
    </r>
  </si>
  <si>
    <t>Asset</t>
  </si>
  <si>
    <t>Random Number (fixed)</t>
  </si>
  <si>
    <r>
      <t xml:space="preserve"> </t>
    </r>
    <r>
      <rPr>
        <b/>
        <sz val="10"/>
        <rFont val="Symbol"/>
        <family val="1"/>
      </rPr>
      <t xml:space="preserve">e = </t>
    </r>
    <r>
      <rPr>
        <b/>
        <sz val="10"/>
        <rFont val="Arial"/>
        <family val="2"/>
      </rPr>
      <t xml:space="preserve"> N(0,1)</t>
    </r>
  </si>
  <si>
    <t>Table 8.8 : Discrete Brownian Motion</t>
  </si>
  <si>
    <t>Copyright K.Cuthbertson and D. Nitzsche (15/5/2001)</t>
  </si>
  <si>
    <t>Version May 2001 (KCDN)</t>
  </si>
  <si>
    <r>
      <t>User Inputs : These are in red</t>
    </r>
    <r>
      <rPr>
        <sz val="10"/>
        <rFont val="Arial"/>
        <family val="2"/>
      </rPr>
      <t xml:space="preserve">.   </t>
    </r>
    <r>
      <rPr>
        <b/>
        <sz val="10"/>
        <rFont val="Arial"/>
        <family val="2"/>
      </rPr>
      <t>CHANGE ONLY RED CELLS</t>
    </r>
  </si>
  <si>
    <t xml:space="preserve">This spreadsheet sets up a binomial tree and then calculates the call price, hedge ratio and value of the hedge portfolio.  </t>
  </si>
  <si>
    <t xml:space="preserve">The sheet is set up for a time period of 2  only (see Sheet 8.5 for a time period of t = 10).  </t>
  </si>
  <si>
    <t xml:space="preserve">This spreadsheet sets up a binomial tree and then calculates the call price and the hedge ratio. </t>
  </si>
  <si>
    <t>The sheet is set up for a time period of 10.</t>
  </si>
  <si>
    <r>
      <t>Drift (</t>
    </r>
    <r>
      <rPr>
        <sz val="10"/>
        <rFont val="Symbol"/>
        <family val="1"/>
      </rPr>
      <t>m</t>
    </r>
    <r>
      <rPr>
        <sz val="10"/>
        <rFont val="Arial"/>
        <family val="2"/>
      </rPr>
      <t>)</t>
    </r>
  </si>
  <si>
    <r>
      <t xml:space="preserve">Volatility,  </t>
    </r>
    <r>
      <rPr>
        <sz val="10"/>
        <rFont val="Symbol"/>
        <family val="1"/>
      </rPr>
      <t>s</t>
    </r>
  </si>
  <si>
    <r>
      <t xml:space="preserve">Timestep,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</si>
</sst>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4"/>
      <name val="Arial"/>
      <family val="2"/>
    </font>
    <font>
      <b/>
      <sz val="10.7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6" fillId="3" borderId="0" xfId="0" applyFont="1" applyFill="1" applyAlignment="1">
      <alignment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Figure 8.10 : Brownian Motion of Stock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4"/>
          <c:w val="0.95325"/>
          <c:h val="0.886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 8.8'!$A$29:$A$129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'Table 8.8'!$B$29:$B$129</c:f>
              <c:numCache>
                <c:ptCount val="101"/>
                <c:pt idx="0">
                  <c:v>100</c:v>
                </c:pt>
                <c:pt idx="1">
                  <c:v>99.90715208735985</c:v>
                </c:pt>
                <c:pt idx="2">
                  <c:v>100.60950160059906</c:v>
                </c:pt>
                <c:pt idx="3">
                  <c:v>101.57418170918667</c:v>
                </c:pt>
                <c:pt idx="4">
                  <c:v>101.89797443532252</c:v>
                </c:pt>
                <c:pt idx="5">
                  <c:v>97.9433357138923</c:v>
                </c:pt>
                <c:pt idx="6">
                  <c:v>99.52676016700467</c:v>
                </c:pt>
                <c:pt idx="7">
                  <c:v>103.4621069276178</c:v>
                </c:pt>
                <c:pt idx="8">
                  <c:v>102.66193141851204</c:v>
                </c:pt>
                <c:pt idx="9">
                  <c:v>109.80217167322273</c:v>
                </c:pt>
                <c:pt idx="10">
                  <c:v>112.50142437232869</c:v>
                </c:pt>
                <c:pt idx="11">
                  <c:v>111.70900727480519</c:v>
                </c:pt>
                <c:pt idx="12">
                  <c:v>112.1645266787956</c:v>
                </c:pt>
                <c:pt idx="13">
                  <c:v>113.07446355119097</c:v>
                </c:pt>
                <c:pt idx="14">
                  <c:v>117.56904119183004</c:v>
                </c:pt>
                <c:pt idx="15">
                  <c:v>116.03296380464359</c:v>
                </c:pt>
                <c:pt idx="16">
                  <c:v>120.60257510170047</c:v>
                </c:pt>
                <c:pt idx="17">
                  <c:v>119.79682241186607</c:v>
                </c:pt>
                <c:pt idx="18">
                  <c:v>117.17576684145962</c:v>
                </c:pt>
                <c:pt idx="19">
                  <c:v>119.89318657550443</c:v>
                </c:pt>
                <c:pt idx="20">
                  <c:v>120.46182316365737</c:v>
                </c:pt>
                <c:pt idx="21">
                  <c:v>116.1607770672686</c:v>
                </c:pt>
                <c:pt idx="22">
                  <c:v>115.7158213559654</c:v>
                </c:pt>
                <c:pt idx="23">
                  <c:v>118.18579171202094</c:v>
                </c:pt>
                <c:pt idx="24">
                  <c:v>119.37364741931842</c:v>
                </c:pt>
                <c:pt idx="25">
                  <c:v>114.02326278942763</c:v>
                </c:pt>
                <c:pt idx="26">
                  <c:v>111.44576349239917</c:v>
                </c:pt>
                <c:pt idx="27">
                  <c:v>116.3576115903192</c:v>
                </c:pt>
                <c:pt idx="28">
                  <c:v>116.6190686181011</c:v>
                </c:pt>
                <c:pt idx="29">
                  <c:v>116.18081144774452</c:v>
                </c:pt>
                <c:pt idx="30">
                  <c:v>119.67159637569014</c:v>
                </c:pt>
                <c:pt idx="31">
                  <c:v>118.6136744361767</c:v>
                </c:pt>
                <c:pt idx="32">
                  <c:v>109.57639406150246</c:v>
                </c:pt>
                <c:pt idx="33">
                  <c:v>108.44107343614482</c:v>
                </c:pt>
                <c:pt idx="34">
                  <c:v>111.22667723248244</c:v>
                </c:pt>
                <c:pt idx="35">
                  <c:v>117.23211467048829</c:v>
                </c:pt>
                <c:pt idx="36">
                  <c:v>119.69846266918317</c:v>
                </c:pt>
                <c:pt idx="37">
                  <c:v>113.14137044142186</c:v>
                </c:pt>
                <c:pt idx="38">
                  <c:v>112.72870051792378</c:v>
                </c:pt>
                <c:pt idx="39">
                  <c:v>113.54861397116818</c:v>
                </c:pt>
                <c:pt idx="40">
                  <c:v>112.54160646204234</c:v>
                </c:pt>
                <c:pt idx="41">
                  <c:v>118.52478635757636</c:v>
                </c:pt>
                <c:pt idx="42">
                  <c:v>123.64936904575079</c:v>
                </c:pt>
                <c:pt idx="43">
                  <c:v>123.12773860053579</c:v>
                </c:pt>
                <c:pt idx="44">
                  <c:v>126.58854912825456</c:v>
                </c:pt>
                <c:pt idx="45">
                  <c:v>122.02813254683392</c:v>
                </c:pt>
                <c:pt idx="46">
                  <c:v>123.94958696822776</c:v>
                </c:pt>
                <c:pt idx="47">
                  <c:v>127.72842834102764</c:v>
                </c:pt>
                <c:pt idx="48">
                  <c:v>123.55427388732717</c:v>
                </c:pt>
                <c:pt idx="49">
                  <c:v>117.49924531093342</c:v>
                </c:pt>
                <c:pt idx="50">
                  <c:v>123.03025166155255</c:v>
                </c:pt>
                <c:pt idx="51">
                  <c:v>122.2031564004315</c:v>
                </c:pt>
                <c:pt idx="52">
                  <c:v>124.77037183034581</c:v>
                </c:pt>
                <c:pt idx="53">
                  <c:v>127.28043188674008</c:v>
                </c:pt>
                <c:pt idx="54">
                  <c:v>127.65749829116766</c:v>
                </c:pt>
                <c:pt idx="55">
                  <c:v>129.4311090170044</c:v>
                </c:pt>
                <c:pt idx="56">
                  <c:v>135.36614443320744</c:v>
                </c:pt>
                <c:pt idx="57">
                  <c:v>131.15044958529148</c:v>
                </c:pt>
                <c:pt idx="58">
                  <c:v>131.1640125524292</c:v>
                </c:pt>
                <c:pt idx="59">
                  <c:v>134.66711652226823</c:v>
                </c:pt>
                <c:pt idx="60">
                  <c:v>133.03339646588566</c:v>
                </c:pt>
                <c:pt idx="61">
                  <c:v>133.49948807430292</c:v>
                </c:pt>
                <c:pt idx="62">
                  <c:v>130.87736266786638</c:v>
                </c:pt>
                <c:pt idx="63">
                  <c:v>127.40171626015143</c:v>
                </c:pt>
                <c:pt idx="64">
                  <c:v>121.81347051280346</c:v>
                </c:pt>
                <c:pt idx="65">
                  <c:v>118.02214638712475</c:v>
                </c:pt>
                <c:pt idx="66">
                  <c:v>117.19719745598229</c:v>
                </c:pt>
                <c:pt idx="67">
                  <c:v>117.30351438319894</c:v>
                </c:pt>
                <c:pt idx="68">
                  <c:v>117.17318784890453</c:v>
                </c:pt>
                <c:pt idx="69">
                  <c:v>116.80161132161895</c:v>
                </c:pt>
                <c:pt idx="70">
                  <c:v>115.4852433234234</c:v>
                </c:pt>
                <c:pt idx="71">
                  <c:v>115.86783039325228</c:v>
                </c:pt>
                <c:pt idx="72">
                  <c:v>118.89221787105667</c:v>
                </c:pt>
                <c:pt idx="73">
                  <c:v>120.05050437560932</c:v>
                </c:pt>
                <c:pt idx="74">
                  <c:v>124.20500709658913</c:v>
                </c:pt>
                <c:pt idx="75">
                  <c:v>118.40856221226099</c:v>
                </c:pt>
                <c:pt idx="76">
                  <c:v>113.00944099164029</c:v>
                </c:pt>
                <c:pt idx="77">
                  <c:v>116.50338830546978</c:v>
                </c:pt>
                <c:pt idx="78">
                  <c:v>112.06882092332445</c:v>
                </c:pt>
                <c:pt idx="79">
                  <c:v>111.57587102305436</c:v>
                </c:pt>
                <c:pt idx="80">
                  <c:v>113.4239266333792</c:v>
                </c:pt>
                <c:pt idx="81">
                  <c:v>114.6706918301686</c:v>
                </c:pt>
                <c:pt idx="82">
                  <c:v>114.99192966470223</c:v>
                </c:pt>
                <c:pt idx="83">
                  <c:v>119.68180648957018</c:v>
                </c:pt>
                <c:pt idx="84">
                  <c:v>118.9030893872323</c:v>
                </c:pt>
                <c:pt idx="85">
                  <c:v>118.00366478131124</c:v>
                </c:pt>
                <c:pt idx="86">
                  <c:v>118.40098525267409</c:v>
                </c:pt>
                <c:pt idx="87">
                  <c:v>123.76256362203472</c:v>
                </c:pt>
                <c:pt idx="88">
                  <c:v>124.28924502145922</c:v>
                </c:pt>
                <c:pt idx="89">
                  <c:v>118.80190672103775</c:v>
                </c:pt>
                <c:pt idx="90">
                  <c:v>123.36879268814002</c:v>
                </c:pt>
                <c:pt idx="91">
                  <c:v>122.35610468821181</c:v>
                </c:pt>
                <c:pt idx="92">
                  <c:v>119.6017949954897</c:v>
                </c:pt>
                <c:pt idx="93">
                  <c:v>121.83353558495855</c:v>
                </c:pt>
                <c:pt idx="94">
                  <c:v>126.93822405618354</c:v>
                </c:pt>
                <c:pt idx="95">
                  <c:v>126.27008311501957</c:v>
                </c:pt>
                <c:pt idx="96">
                  <c:v>128.54068221683204</c:v>
                </c:pt>
                <c:pt idx="97">
                  <c:v>129.01823251707654</c:v>
                </c:pt>
                <c:pt idx="98">
                  <c:v>131.02970779336977</c:v>
                </c:pt>
                <c:pt idx="99">
                  <c:v>127.38390035863186</c:v>
                </c:pt>
                <c:pt idx="100">
                  <c:v>125.36138886866374</c:v>
                </c:pt>
              </c:numCache>
            </c:numRef>
          </c:yVal>
          <c:smooth val="0"/>
        </c:ser>
        <c:axId val="52231865"/>
        <c:axId val="324738"/>
      </c:scatterChart>
      <c:val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738"/>
        <c:crosses val="autoZero"/>
        <c:crossBetween val="midCat"/>
        <c:dispUnits/>
      </c:valAx>
      <c:valAx>
        <c:axId val="324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31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17</xdr:row>
      <xdr:rowOff>76200</xdr:rowOff>
    </xdr:from>
    <xdr:to>
      <xdr:col>13</xdr:col>
      <xdr:colOff>123825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3895725" y="2895600"/>
        <a:ext cx="41529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7" max="7" width="10.421875" style="0" bestFit="1" customWidth="1"/>
  </cols>
  <sheetData>
    <row r="1" spans="1:12" s="2" customFormat="1" ht="18">
      <c r="A1" s="22" t="s">
        <v>20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12.75">
      <c r="A3" s="1" t="s">
        <v>39</v>
      </c>
      <c r="B3"/>
      <c r="C3"/>
      <c r="D3"/>
      <c r="E3"/>
      <c r="F3"/>
      <c r="G3"/>
      <c r="H3"/>
      <c r="I3"/>
      <c r="J3" s="6"/>
      <c r="K3" s="6"/>
      <c r="L3" s="6"/>
    </row>
    <row r="4" spans="1:12" s="2" customFormat="1" ht="12.75">
      <c r="A4" s="1"/>
      <c r="B4"/>
      <c r="C4"/>
      <c r="D4"/>
      <c r="E4"/>
      <c r="F4"/>
      <c r="G4"/>
      <c r="H4"/>
      <c r="I4"/>
      <c r="J4" s="6"/>
      <c r="K4" s="6"/>
      <c r="L4" s="6"/>
    </row>
    <row r="5" spans="1:12" s="2" customFormat="1" ht="12.75">
      <c r="A5" s="1" t="s">
        <v>40</v>
      </c>
      <c r="B5"/>
      <c r="C5"/>
      <c r="D5"/>
      <c r="E5"/>
      <c r="F5"/>
      <c r="G5"/>
      <c r="H5"/>
      <c r="I5"/>
      <c r="J5" s="6"/>
      <c r="K5" s="6"/>
      <c r="L5" s="6"/>
    </row>
    <row r="6" spans="1:12" s="2" customFormat="1" ht="12.75">
      <c r="A6" s="1"/>
      <c r="B6"/>
      <c r="C6"/>
      <c r="D6"/>
      <c r="E6"/>
      <c r="F6"/>
      <c r="G6"/>
      <c r="H6"/>
      <c r="I6"/>
      <c r="J6" s="6"/>
      <c r="K6" s="6"/>
      <c r="L6" s="6"/>
    </row>
    <row r="7" spans="1:12" s="2" customFormat="1" ht="12.75">
      <c r="A7" s="2" t="s">
        <v>42</v>
      </c>
      <c r="B7"/>
      <c r="C7"/>
      <c r="D7"/>
      <c r="E7"/>
      <c r="F7"/>
      <c r="G7"/>
      <c r="H7"/>
      <c r="I7"/>
      <c r="J7" s="6"/>
      <c r="K7" s="6"/>
      <c r="L7" s="6"/>
    </row>
    <row r="8" spans="1:12" s="2" customFormat="1" ht="12.75">
      <c r="A8" s="2" t="s">
        <v>43</v>
      </c>
      <c r="B8"/>
      <c r="C8"/>
      <c r="D8"/>
      <c r="E8"/>
      <c r="F8"/>
      <c r="G8"/>
      <c r="H8"/>
      <c r="I8"/>
      <c r="J8" s="6"/>
      <c r="K8" s="6"/>
      <c r="L8" s="6"/>
    </row>
    <row r="9" spans="2:12" s="2" customFormat="1" ht="12.75">
      <c r="B9"/>
      <c r="C9"/>
      <c r="D9"/>
      <c r="E9"/>
      <c r="F9"/>
      <c r="G9"/>
      <c r="H9"/>
      <c r="I9"/>
      <c r="J9" s="6"/>
      <c r="K9" s="6"/>
      <c r="L9" s="6"/>
    </row>
    <row r="10" spans="2:12" s="2" customFormat="1" ht="12.75">
      <c r="B10"/>
      <c r="C10"/>
      <c r="D10"/>
      <c r="E10"/>
      <c r="F10"/>
      <c r="G10"/>
      <c r="H10"/>
      <c r="I10"/>
      <c r="J10" s="6"/>
      <c r="K10" s="6"/>
      <c r="L10" s="6"/>
    </row>
    <row r="11" spans="1:12" s="2" customFormat="1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6"/>
      <c r="L11" s="6"/>
    </row>
    <row r="12" spans="1:12" s="2" customFormat="1" ht="12.75">
      <c r="A12" s="21" t="s">
        <v>41</v>
      </c>
      <c r="B12" s="20"/>
      <c r="C12" s="20"/>
      <c r="D12" s="20"/>
      <c r="E12" s="20"/>
      <c r="F12" s="20"/>
      <c r="G12" s="20"/>
      <c r="H12" s="20"/>
      <c r="I12" s="20"/>
      <c r="J12" s="20"/>
      <c r="K12" s="6"/>
      <c r="L12" s="6"/>
    </row>
    <row r="13" spans="1:12" s="2" customFormat="1" ht="12.75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6"/>
      <c r="L13" s="6"/>
    </row>
    <row r="14" spans="1:12" s="2" customFormat="1" ht="12.75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</row>
    <row r="15" spans="1:12" s="2" customFormat="1" ht="12.75">
      <c r="A15" s="6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</row>
    <row r="16" ht="15.75">
      <c r="A16" s="3" t="s">
        <v>1</v>
      </c>
    </row>
    <row r="17" ht="12.75">
      <c r="A17" s="2"/>
    </row>
    <row r="18" spans="1:2" ht="12.75">
      <c r="A18" s="2" t="s">
        <v>8</v>
      </c>
      <c r="B18" s="4">
        <v>0.1</v>
      </c>
    </row>
    <row r="19" spans="1:2" ht="12.75">
      <c r="A19" s="2" t="s">
        <v>9</v>
      </c>
      <c r="B19" s="4">
        <v>-0.1</v>
      </c>
    </row>
    <row r="20" spans="1:4" ht="12.75">
      <c r="A20" s="2" t="s">
        <v>12</v>
      </c>
      <c r="B20" s="4">
        <v>100</v>
      </c>
      <c r="D20" s="5"/>
    </row>
    <row r="21" spans="1:2" ht="12.75">
      <c r="A21" s="2" t="s">
        <v>5</v>
      </c>
      <c r="B21" s="4">
        <v>100</v>
      </c>
    </row>
    <row r="22" spans="1:3" ht="12.75">
      <c r="A22" s="2" t="s">
        <v>6</v>
      </c>
      <c r="B22" s="4">
        <v>0.05</v>
      </c>
      <c r="C22" s="1" t="s">
        <v>11</v>
      </c>
    </row>
    <row r="23" spans="1:2" ht="12.75">
      <c r="A23" s="2"/>
      <c r="B23" s="1"/>
    </row>
    <row r="24" spans="1:2" ht="12.75">
      <c r="A24" s="2" t="s">
        <v>13</v>
      </c>
      <c r="B24" s="1">
        <f>$B$20*(1+B18)/100</f>
        <v>1.1</v>
      </c>
    </row>
    <row r="25" spans="1:2" ht="12.75">
      <c r="A25" s="2" t="s">
        <v>14</v>
      </c>
      <c r="B25" s="1">
        <f>$B$20*(1+B19)/100</f>
        <v>0.9</v>
      </c>
    </row>
    <row r="26" spans="1:2" ht="12.75">
      <c r="A26" s="2" t="s">
        <v>7</v>
      </c>
      <c r="B26" s="1">
        <f>(B22-B19)/(B18-B19)</f>
        <v>0.7500000000000001</v>
      </c>
    </row>
    <row r="27" ht="12.75">
      <c r="A27" s="2"/>
    </row>
    <row r="29" spans="1:7" ht="15.75">
      <c r="A29" s="8" t="s">
        <v>16</v>
      </c>
      <c r="G29" s="8" t="s">
        <v>17</v>
      </c>
    </row>
    <row r="31" spans="1:7" ht="12.75">
      <c r="A31" s="10" t="s">
        <v>22</v>
      </c>
      <c r="G31" s="10" t="s">
        <v>22</v>
      </c>
    </row>
    <row r="32" spans="1:7" ht="12.75">
      <c r="A32" s="10" t="s">
        <v>21</v>
      </c>
      <c r="G32" s="10" t="s">
        <v>21</v>
      </c>
    </row>
    <row r="33" spans="1:7" ht="12.75">
      <c r="A33" s="9"/>
      <c r="G33" s="9"/>
    </row>
    <row r="34" spans="1:21" ht="12.75">
      <c r="A34" s="10">
        <v>2</v>
      </c>
      <c r="D34">
        <f>C35*$B$24</f>
        <v>121.00000000000003</v>
      </c>
      <c r="G34" s="10">
        <v>2</v>
      </c>
      <c r="J34">
        <f>MAX(0,D34-$B$21)</f>
        <v>21.00000000000003</v>
      </c>
      <c r="U34" s="1"/>
    </row>
    <row r="35" spans="1:21" ht="12.75">
      <c r="A35" s="10">
        <v>1</v>
      </c>
      <c r="C35">
        <f>B36*$B$24</f>
        <v>110.00000000000001</v>
      </c>
      <c r="D35">
        <f>C35*$B$25</f>
        <v>99.00000000000001</v>
      </c>
      <c r="G35" s="10">
        <v>1</v>
      </c>
      <c r="I35">
        <f>(1/(1+$B$22))*($B$26*J34+(1-$B$26)*J35)</f>
        <v>15.000000000000021</v>
      </c>
      <c r="J35">
        <f>MAX(0,D35-$B$21)</f>
        <v>0</v>
      </c>
      <c r="U35" s="1"/>
    </row>
    <row r="36" spans="1:21" ht="12.75">
      <c r="A36" s="10">
        <v>0</v>
      </c>
      <c r="B36">
        <f>$B$20</f>
        <v>100</v>
      </c>
      <c r="C36">
        <f>B36*$B$25</f>
        <v>90</v>
      </c>
      <c r="D36">
        <f>C36*$B$25</f>
        <v>81</v>
      </c>
      <c r="G36" s="10">
        <v>0</v>
      </c>
      <c r="H36">
        <f>(1/(1+$B$22))*($B$26*I35+(1-$B$26)*I36)</f>
        <v>10.714285714285731</v>
      </c>
      <c r="I36">
        <f>(1/(1+$B$22))*($B$26*J35+(1-$B$26)*J36)</f>
        <v>0</v>
      </c>
      <c r="J36">
        <f>MAX(0,D36-$B$21)</f>
        <v>0</v>
      </c>
      <c r="U36" s="1"/>
    </row>
    <row r="37" spans="1:32" ht="12.75">
      <c r="A37" s="10" t="s">
        <v>0</v>
      </c>
      <c r="B37" s="10">
        <v>0</v>
      </c>
      <c r="C37" s="10">
        <v>1</v>
      </c>
      <c r="D37" s="10">
        <v>2</v>
      </c>
      <c r="E37" s="1"/>
      <c r="F37" s="1"/>
      <c r="G37" s="10" t="s">
        <v>0</v>
      </c>
      <c r="H37" s="10">
        <v>0</v>
      </c>
      <c r="I37" s="10">
        <v>1</v>
      </c>
      <c r="J37" s="10">
        <v>2</v>
      </c>
      <c r="K37" s="1"/>
      <c r="L37" s="1"/>
      <c r="N37" s="1"/>
      <c r="O37" s="1"/>
      <c r="P37" s="1"/>
      <c r="Q37" s="1"/>
      <c r="R37" s="1"/>
      <c r="S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41" spans="1:7" ht="15.75">
      <c r="A41" s="8" t="s">
        <v>18</v>
      </c>
      <c r="G41" s="8" t="s">
        <v>19</v>
      </c>
    </row>
    <row r="42" ht="12.75">
      <c r="G42" s="2" t="s">
        <v>15</v>
      </c>
    </row>
    <row r="43" spans="1:7" ht="12.75">
      <c r="A43" s="10" t="s">
        <v>22</v>
      </c>
      <c r="G43" s="10" t="s">
        <v>22</v>
      </c>
    </row>
    <row r="44" spans="1:7" ht="12.75">
      <c r="A44" s="10" t="s">
        <v>21</v>
      </c>
      <c r="G44" s="10" t="s">
        <v>21</v>
      </c>
    </row>
    <row r="45" spans="1:7" ht="12.75">
      <c r="A45" s="9"/>
      <c r="G45" s="9"/>
    </row>
    <row r="46" spans="1:10" ht="12.75">
      <c r="A46" s="10">
        <v>2</v>
      </c>
      <c r="G46" s="10">
        <v>2</v>
      </c>
      <c r="J46">
        <f>C$47*D34-J34-(C47-B48)*C35*(1+$B$22)</f>
        <v>70.87500000000006</v>
      </c>
    </row>
    <row r="47" spans="1:10" ht="12.75">
      <c r="A47" s="10">
        <v>1</v>
      </c>
      <c r="C47">
        <f>(J34-J35)/(D34-D35)</f>
        <v>0.9545454545454553</v>
      </c>
      <c r="G47" s="10">
        <v>1</v>
      </c>
      <c r="I47">
        <f>B$48*C35-I35</f>
        <v>67.50000000000006</v>
      </c>
      <c r="J47">
        <f>C$47*D35-J35-(C47-B48)*C35*(1+$B$22)</f>
        <v>70.87500000000006</v>
      </c>
    </row>
    <row r="48" spans="1:10" ht="12.75">
      <c r="A48" s="10">
        <v>0</v>
      </c>
      <c r="B48">
        <f>(I35-I36)/(C35-C36)</f>
        <v>0.7500000000000006</v>
      </c>
      <c r="C48">
        <f>(J35-J36)/(D35-D36)</f>
        <v>0</v>
      </c>
      <c r="G48" s="10">
        <v>0</v>
      </c>
      <c r="H48">
        <f>B$48*B36-H36</f>
        <v>64.28571428571432</v>
      </c>
      <c r="I48">
        <f>B$48*C36-I36</f>
        <v>67.50000000000006</v>
      </c>
      <c r="J48">
        <f>C$48*D36-J36+(B48-C48)*C36*(1+$B$22)</f>
        <v>70.87500000000006</v>
      </c>
    </row>
    <row r="49" spans="1:19" ht="12.75">
      <c r="A49" s="10" t="s">
        <v>0</v>
      </c>
      <c r="B49" s="10">
        <v>0</v>
      </c>
      <c r="C49" s="10">
        <v>1</v>
      </c>
      <c r="D49" s="10">
        <v>2</v>
      </c>
      <c r="E49" s="1"/>
      <c r="F49" s="1"/>
      <c r="G49" s="10" t="s">
        <v>0</v>
      </c>
      <c r="H49" s="10">
        <v>0</v>
      </c>
      <c r="I49" s="10">
        <v>1</v>
      </c>
      <c r="J49" s="10">
        <v>2</v>
      </c>
      <c r="K49" s="1"/>
      <c r="L49" s="1"/>
      <c r="N49" s="1"/>
      <c r="O49" s="1"/>
      <c r="P49" s="1"/>
      <c r="Q49" s="1"/>
      <c r="R49" s="1"/>
      <c r="S49" s="1"/>
    </row>
    <row r="54" spans="1:7" ht="15.75">
      <c r="A54" s="3"/>
      <c r="G54" s="3"/>
    </row>
    <row r="58" spans="1:7" ht="12.75">
      <c r="A58" s="1"/>
      <c r="G58" s="1"/>
    </row>
    <row r="59" spans="1:7" ht="12.75">
      <c r="A59" s="1"/>
      <c r="G59" s="1"/>
    </row>
    <row r="60" spans="1:7" ht="12.75">
      <c r="A60" s="1"/>
      <c r="G60" s="1"/>
    </row>
    <row r="61" spans="2:11" ht="12.75">
      <c r="B61" s="1"/>
      <c r="C61" s="1"/>
      <c r="D61" s="1"/>
      <c r="E61" s="1"/>
      <c r="F61" s="1"/>
      <c r="H61" s="1"/>
      <c r="I61" s="1"/>
      <c r="J61" s="1"/>
      <c r="K61" s="1"/>
    </row>
  </sheetData>
  <printOptions/>
  <pageMargins left="0.75" right="0.75" top="1" bottom="0.6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14" max="14" width="10.421875" style="0" bestFit="1" customWidth="1"/>
  </cols>
  <sheetData>
    <row r="1" spans="1:4" ht="18">
      <c r="A1" s="24" t="s">
        <v>23</v>
      </c>
      <c r="D1" s="23"/>
    </row>
    <row r="2" ht="12.75">
      <c r="D2" s="23"/>
    </row>
    <row r="3" spans="1:10" ht="12.75">
      <c r="A3" s="1" t="s">
        <v>39</v>
      </c>
      <c r="J3" s="6"/>
    </row>
    <row r="4" spans="1:10" ht="12.75">
      <c r="A4" s="1"/>
      <c r="J4" s="6"/>
    </row>
    <row r="5" spans="1:10" ht="12.75">
      <c r="A5" s="1" t="s">
        <v>40</v>
      </c>
      <c r="J5" s="6"/>
    </row>
    <row r="6" spans="1:10" ht="12.75">
      <c r="A6" s="1"/>
      <c r="J6" s="6"/>
    </row>
    <row r="7" spans="1:10" ht="12.75">
      <c r="A7" s="2" t="s">
        <v>44</v>
      </c>
      <c r="J7" s="6"/>
    </row>
    <row r="8" spans="1:10" ht="12.75">
      <c r="A8" s="2" t="s">
        <v>45</v>
      </c>
      <c r="J8" s="6"/>
    </row>
    <row r="9" spans="1:10" ht="12.75">
      <c r="A9" s="2"/>
      <c r="J9" s="6"/>
    </row>
    <row r="10" spans="1:10" ht="12.75">
      <c r="A10" s="2"/>
      <c r="J10" s="6"/>
    </row>
    <row r="11" spans="1:10" ht="12.75">
      <c r="A11" s="19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.75">
      <c r="A12" s="21" t="s">
        <v>41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6" ht="15.75">
      <c r="A16" s="3" t="s">
        <v>1</v>
      </c>
    </row>
    <row r="18" spans="1:2" ht="12.75">
      <c r="A18" s="2" t="s">
        <v>8</v>
      </c>
      <c r="B18" s="4">
        <v>0.1</v>
      </c>
    </row>
    <row r="19" spans="1:2" ht="12.75">
      <c r="A19" s="2" t="s">
        <v>9</v>
      </c>
      <c r="B19" s="4">
        <v>-0.1</v>
      </c>
    </row>
    <row r="20" spans="1:2" ht="12.75">
      <c r="A20" s="2" t="s">
        <v>4</v>
      </c>
      <c r="B20" s="4">
        <v>100</v>
      </c>
    </row>
    <row r="21" spans="1:2" ht="12.75">
      <c r="A21" s="2" t="s">
        <v>5</v>
      </c>
      <c r="B21" s="4">
        <v>100</v>
      </c>
    </row>
    <row r="22" spans="1:2" ht="12.75">
      <c r="A22" s="2" t="s">
        <v>6</v>
      </c>
      <c r="B22" s="4">
        <v>0.05</v>
      </c>
    </row>
    <row r="23" spans="1:2" ht="12.75">
      <c r="A23" s="2"/>
      <c r="B23" s="1"/>
    </row>
    <row r="24" spans="1:2" ht="12.75">
      <c r="A24" s="2" t="s">
        <v>2</v>
      </c>
      <c r="B24" s="1">
        <f>$B$20*(1+B18)/100</f>
        <v>1.1</v>
      </c>
    </row>
    <row r="25" spans="1:2" ht="12.75">
      <c r="A25" s="2" t="s">
        <v>3</v>
      </c>
      <c r="B25" s="1">
        <f>$B$20*(1+B19)/100</f>
        <v>0.9</v>
      </c>
    </row>
    <row r="26" spans="1:2" ht="12.75">
      <c r="A26" s="2" t="s">
        <v>7</v>
      </c>
      <c r="B26" s="1">
        <f>(B22-B19)/(B18-B19)</f>
        <v>0.7500000000000001</v>
      </c>
    </row>
    <row r="30" spans="1:14" ht="15.75">
      <c r="A30" s="8" t="s">
        <v>16</v>
      </c>
      <c r="N30" s="8" t="s">
        <v>17</v>
      </c>
    </row>
    <row r="32" spans="1:14" ht="12.75">
      <c r="A32" s="10" t="s">
        <v>22</v>
      </c>
      <c r="N32" s="10" t="s">
        <v>22</v>
      </c>
    </row>
    <row r="33" spans="1:14" ht="12.75">
      <c r="A33" s="10" t="s">
        <v>21</v>
      </c>
      <c r="N33" s="10" t="s">
        <v>21</v>
      </c>
    </row>
    <row r="34" spans="1:14" ht="12.75">
      <c r="A34" s="11"/>
      <c r="N34" s="11"/>
    </row>
    <row r="35" spans="1:25" ht="12.75">
      <c r="A35" s="10">
        <v>10</v>
      </c>
      <c r="L35">
        <f aca="true" t="shared" si="0" ref="F35:L43">K36*$B$24</f>
        <v>259.37424601000026</v>
      </c>
      <c r="N35" s="10">
        <v>10</v>
      </c>
      <c r="Y35">
        <f aca="true" t="shared" si="1" ref="Y35:Y44">MAX(0,L35-$B$21)</f>
        <v>159.37424601000026</v>
      </c>
    </row>
    <row r="36" spans="1:25" ht="12.75">
      <c r="A36" s="10">
        <v>9</v>
      </c>
      <c r="K36">
        <f t="shared" si="0"/>
        <v>235.79476910000022</v>
      </c>
      <c r="L36">
        <f t="shared" si="0"/>
        <v>212.2152921900002</v>
      </c>
      <c r="N36" s="10">
        <v>9</v>
      </c>
      <c r="X36">
        <f aca="true" t="shared" si="2" ref="W36:X44">(1/(1+$B$22))*($B$26*Y35+(1-$B$26)*Y36)</f>
        <v>140.55667386190498</v>
      </c>
      <c r="Y36">
        <f t="shared" si="1"/>
        <v>112.21529219000021</v>
      </c>
    </row>
    <row r="37" spans="1:25" ht="12.75">
      <c r="A37" s="10">
        <v>8</v>
      </c>
      <c r="J37">
        <f t="shared" si="0"/>
        <v>214.3588810000002</v>
      </c>
      <c r="K37">
        <f t="shared" si="0"/>
        <v>192.92299290000017</v>
      </c>
      <c r="L37">
        <f t="shared" si="0"/>
        <v>173.63069361000015</v>
      </c>
      <c r="N37" s="10">
        <v>8</v>
      </c>
      <c r="W37">
        <f t="shared" si="2"/>
        <v>123.65593315419521</v>
      </c>
      <c r="X37">
        <f t="shared" si="2"/>
        <v>97.68489766190496</v>
      </c>
      <c r="Y37">
        <f t="shared" si="1"/>
        <v>73.63069361000015</v>
      </c>
    </row>
    <row r="38" spans="1:25" ht="12.75">
      <c r="A38" s="10">
        <v>7</v>
      </c>
      <c r="I38">
        <f t="shared" si="0"/>
        <v>194.87171000000015</v>
      </c>
      <c r="J38">
        <f t="shared" si="0"/>
        <v>175.38453900000013</v>
      </c>
      <c r="K38">
        <f t="shared" si="0"/>
        <v>157.84608510000012</v>
      </c>
      <c r="L38">
        <f t="shared" si="0"/>
        <v>142.06147659000007</v>
      </c>
      <c r="N38" s="10">
        <v>7</v>
      </c>
      <c r="V38">
        <f>(1/(1+$B$22))*($B$26*W37+(1-$B$26)*W38)</f>
        <v>108.48795014685257</v>
      </c>
      <c r="W38">
        <f>(1/(1+$B$22))*($B$26*X37+(1-$B$26)*X38)</f>
        <v>84.68159115419517</v>
      </c>
      <c r="X38">
        <f t="shared" si="2"/>
        <v>62.60798986190489</v>
      </c>
      <c r="Y38">
        <f t="shared" si="1"/>
        <v>42.06147659000007</v>
      </c>
    </row>
    <row r="39" spans="1:25" ht="12.75">
      <c r="A39" s="10">
        <v>6</v>
      </c>
      <c r="H39">
        <f t="shared" si="0"/>
        <v>177.15610000000012</v>
      </c>
      <c r="I39">
        <f t="shared" si="0"/>
        <v>159.4404900000001</v>
      </c>
      <c r="J39">
        <f t="shared" si="0"/>
        <v>143.4964410000001</v>
      </c>
      <c r="K39">
        <f t="shared" si="0"/>
        <v>129.14679690000006</v>
      </c>
      <c r="L39">
        <f t="shared" si="0"/>
        <v>116.23211721000003</v>
      </c>
      <c r="N39" s="10">
        <v>6</v>
      </c>
      <c r="U39">
        <f aca="true" t="shared" si="3" ref="U39:V45">(1/(1+$B$22))*($B$26*V38+(1-$B$26)*V39)</f>
        <v>94.88585252081195</v>
      </c>
      <c r="V39">
        <f t="shared" si="3"/>
        <v>73.05673014685254</v>
      </c>
      <c r="W39">
        <f t="shared" si="2"/>
        <v>52.79349315419512</v>
      </c>
      <c r="X39">
        <f t="shared" si="2"/>
        <v>33.90870166190482</v>
      </c>
      <c r="Y39">
        <f t="shared" si="1"/>
        <v>16.232117210000027</v>
      </c>
    </row>
    <row r="40" spans="1:25" ht="12.75">
      <c r="A40" s="10">
        <v>5</v>
      </c>
      <c r="G40">
        <f t="shared" si="0"/>
        <v>161.0510000000001</v>
      </c>
      <c r="H40">
        <f t="shared" si="0"/>
        <v>144.94590000000008</v>
      </c>
      <c r="I40">
        <f t="shared" si="0"/>
        <v>130.45131000000006</v>
      </c>
      <c r="J40">
        <f t="shared" si="0"/>
        <v>117.40617900000005</v>
      </c>
      <c r="K40">
        <f t="shared" si="0"/>
        <v>105.66556110000002</v>
      </c>
      <c r="L40">
        <f t="shared" si="0"/>
        <v>95.09900499000003</v>
      </c>
      <c r="N40" s="10">
        <v>5</v>
      </c>
      <c r="P40" t="s">
        <v>10</v>
      </c>
      <c r="T40">
        <f aca="true" t="shared" si="4" ref="T40:T45">(1/(1+$B$22))*($B$26*U39+(1-$B$26)*U40)</f>
        <v>82.70213340963086</v>
      </c>
      <c r="U40">
        <f t="shared" si="3"/>
        <v>62.691402758013766</v>
      </c>
      <c r="V40">
        <f t="shared" si="3"/>
        <v>44.13370114310018</v>
      </c>
      <c r="W40">
        <f t="shared" si="2"/>
        <v>26.981065338435425</v>
      </c>
      <c r="X40">
        <f t="shared" si="2"/>
        <v>11.594369435714306</v>
      </c>
      <c r="Y40">
        <f t="shared" si="1"/>
        <v>0</v>
      </c>
    </row>
    <row r="41" spans="1:25" ht="12.75">
      <c r="A41" s="10">
        <v>4</v>
      </c>
      <c r="F41">
        <f t="shared" si="0"/>
        <v>146.41000000000008</v>
      </c>
      <c r="G41">
        <f t="shared" si="0"/>
        <v>131.76900000000006</v>
      </c>
      <c r="H41">
        <f t="shared" si="0"/>
        <v>118.59210000000004</v>
      </c>
      <c r="I41">
        <f t="shared" si="0"/>
        <v>106.73289000000004</v>
      </c>
      <c r="J41">
        <f t="shared" si="0"/>
        <v>96.05960100000001</v>
      </c>
      <c r="K41">
        <f t="shared" si="0"/>
        <v>86.45364090000001</v>
      </c>
      <c r="L41">
        <f t="shared" si="0"/>
        <v>77.80827681000004</v>
      </c>
      <c r="N41" s="10">
        <v>4</v>
      </c>
      <c r="S41">
        <f>(1/(1+$B$22))*($B$26*T40+(1-$B$26)*T41)</f>
        <v>71.80857492822157</v>
      </c>
      <c r="T41">
        <f t="shared" si="4"/>
        <v>53.489614469637985</v>
      </c>
      <c r="U41">
        <f t="shared" si="3"/>
        <v>36.582172498438226</v>
      </c>
      <c r="V41">
        <f t="shared" si="3"/>
        <v>21.244021064139982</v>
      </c>
      <c r="W41">
        <f t="shared" si="2"/>
        <v>8.281692454081648</v>
      </c>
      <c r="X41">
        <f t="shared" si="2"/>
        <v>0</v>
      </c>
      <c r="Y41">
        <f t="shared" si="1"/>
        <v>0</v>
      </c>
    </row>
    <row r="42" spans="1:25" ht="12.75">
      <c r="A42" s="10">
        <v>3</v>
      </c>
      <c r="E42">
        <f>D43*$B$24</f>
        <v>133.10000000000005</v>
      </c>
      <c r="F42">
        <f t="shared" si="0"/>
        <v>119.79000000000003</v>
      </c>
      <c r="G42">
        <f t="shared" si="0"/>
        <v>107.81100000000004</v>
      </c>
      <c r="H42">
        <f t="shared" si="0"/>
        <v>97.02990000000003</v>
      </c>
      <c r="I42">
        <f t="shared" si="0"/>
        <v>87.32691000000001</v>
      </c>
      <c r="J42">
        <f t="shared" si="0"/>
        <v>78.59421900000001</v>
      </c>
      <c r="K42">
        <f t="shared" si="0"/>
        <v>70.73479710000002</v>
      </c>
      <c r="L42">
        <f t="shared" si="0"/>
        <v>63.66131739000002</v>
      </c>
      <c r="N42" s="10">
        <v>3</v>
      </c>
      <c r="R42">
        <f>(1/(1+$B$22))*($B$26*S41+(1-$B$26)*S42)</f>
        <v>62.093837016412536</v>
      </c>
      <c r="S42">
        <f>(1/(1+$B$22))*($B$26*T41+(1-$B$26)*T42)</f>
        <v>45.36839068426793</v>
      </c>
      <c r="T42">
        <f t="shared" si="4"/>
        <v>30.078397465011335</v>
      </c>
      <c r="U42">
        <f t="shared" si="3"/>
        <v>16.582751857732923</v>
      </c>
      <c r="V42">
        <f t="shared" si="3"/>
        <v>5.915494610058321</v>
      </c>
      <c r="W42">
        <f t="shared" si="2"/>
        <v>0</v>
      </c>
      <c r="X42">
        <f t="shared" si="2"/>
        <v>0</v>
      </c>
      <c r="Y42">
        <f t="shared" si="1"/>
        <v>0</v>
      </c>
    </row>
    <row r="43" spans="1:25" ht="12.75">
      <c r="A43" s="10">
        <v>2</v>
      </c>
      <c r="D43">
        <f>C44*$B$24</f>
        <v>121.00000000000003</v>
      </c>
      <c r="E43">
        <f>D44*$B$24</f>
        <v>108.90000000000002</v>
      </c>
      <c r="F43">
        <f t="shared" si="0"/>
        <v>98.01000000000002</v>
      </c>
      <c r="G43">
        <f t="shared" si="0"/>
        <v>88.20900000000002</v>
      </c>
      <c r="H43">
        <f t="shared" si="0"/>
        <v>79.38810000000001</v>
      </c>
      <c r="I43">
        <f t="shared" si="0"/>
        <v>71.44929</v>
      </c>
      <c r="J43">
        <f t="shared" si="0"/>
        <v>64.30436100000001</v>
      </c>
      <c r="K43">
        <f t="shared" si="0"/>
        <v>57.87392490000001</v>
      </c>
      <c r="L43">
        <f t="shared" si="0"/>
        <v>52.08653241000002</v>
      </c>
      <c r="N43" s="10">
        <v>2</v>
      </c>
      <c r="Q43">
        <f>(1/(1+$B$22))*($B$26*R42+(1-$B$26)*R43)</f>
        <v>53.45985354145332</v>
      </c>
      <c r="R43">
        <f>(1/(1+$B$22))*($B$26*S42+(1-$B$26)*S43)</f>
        <v>38.24987382486636</v>
      </c>
      <c r="S43">
        <f>(1/(1+$B$22))*($B$26*T42+(1-$B$26)*T43)</f>
        <v>24.544298011634943</v>
      </c>
      <c r="T43">
        <f t="shared" si="4"/>
        <v>12.850859253832756</v>
      </c>
      <c r="U43">
        <f t="shared" si="3"/>
        <v>4.225353292898801</v>
      </c>
      <c r="V43">
        <f t="shared" si="3"/>
        <v>0</v>
      </c>
      <c r="W43">
        <f t="shared" si="2"/>
        <v>0</v>
      </c>
      <c r="X43">
        <f t="shared" si="2"/>
        <v>0</v>
      </c>
      <c r="Y43">
        <f t="shared" si="1"/>
        <v>0</v>
      </c>
    </row>
    <row r="44" spans="1:25" ht="12.75">
      <c r="A44" s="10">
        <v>1</v>
      </c>
      <c r="C44">
        <f>B45*$B$24</f>
        <v>110.00000000000001</v>
      </c>
      <c r="D44">
        <f>C44*$B$25</f>
        <v>99.00000000000001</v>
      </c>
      <c r="E44">
        <f>D44*$B$25</f>
        <v>89.10000000000001</v>
      </c>
      <c r="F44">
        <f aca="true" t="shared" si="5" ref="F44:L44">E44*$B$25</f>
        <v>80.19000000000001</v>
      </c>
      <c r="G44">
        <f t="shared" si="5"/>
        <v>72.171</v>
      </c>
      <c r="H44">
        <f t="shared" si="5"/>
        <v>64.9539</v>
      </c>
      <c r="I44">
        <f t="shared" si="5"/>
        <v>58.458510000000004</v>
      </c>
      <c r="J44">
        <f t="shared" si="5"/>
        <v>52.61265900000001</v>
      </c>
      <c r="K44">
        <f t="shared" si="5"/>
        <v>47.35139310000001</v>
      </c>
      <c r="L44">
        <f t="shared" si="5"/>
        <v>42.61625379000001</v>
      </c>
      <c r="N44" s="10">
        <v>1</v>
      </c>
      <c r="P44">
        <f>(1/(1+$B$22))*($B$26*Q43+(1-$B$26)*Q44)</f>
        <v>45.81814242957067</v>
      </c>
      <c r="Q44">
        <f>(1/(1+$B$22))*($B$26*R43+(1-$B$26)*R44)</f>
        <v>32.056637579836874</v>
      </c>
      <c r="R44">
        <f>(1/(1+$B$22))*($B$26*S43+(1-$B$26)*S44)</f>
        <v>19.888256360715772</v>
      </c>
      <c r="S44">
        <f>(1/(1+$B$22))*($B$26*T43+(1-$B$26)*T44)</f>
        <v>9.897782680101423</v>
      </c>
      <c r="T44">
        <f t="shared" si="4"/>
        <v>3.0181094949277156</v>
      </c>
      <c r="U44">
        <f t="shared" si="3"/>
        <v>0</v>
      </c>
      <c r="V44">
        <f t="shared" si="3"/>
        <v>0</v>
      </c>
      <c r="W44">
        <f t="shared" si="2"/>
        <v>0</v>
      </c>
      <c r="X44">
        <f t="shared" si="2"/>
        <v>0</v>
      </c>
      <c r="Y44">
        <f t="shared" si="1"/>
        <v>0</v>
      </c>
    </row>
    <row r="45" spans="1:25" ht="12.75">
      <c r="A45" s="10">
        <v>0</v>
      </c>
      <c r="B45">
        <f>$B$20</f>
        <v>100</v>
      </c>
      <c r="C45">
        <f>B45*$B$25</f>
        <v>90</v>
      </c>
      <c r="D45">
        <f>C45*$B$25</f>
        <v>81</v>
      </c>
      <c r="E45">
        <f>D45*$B$25</f>
        <v>72.9</v>
      </c>
      <c r="F45">
        <f aca="true" t="shared" si="6" ref="F45:L45">E45*$B$25</f>
        <v>65.61000000000001</v>
      </c>
      <c r="G45">
        <f t="shared" si="6"/>
        <v>59.049000000000014</v>
      </c>
      <c r="H45">
        <f t="shared" si="6"/>
        <v>53.144100000000016</v>
      </c>
      <c r="I45">
        <f t="shared" si="6"/>
        <v>47.829690000000014</v>
      </c>
      <c r="J45">
        <f t="shared" si="6"/>
        <v>43.04672100000001</v>
      </c>
      <c r="K45">
        <f t="shared" si="6"/>
        <v>38.742048900000015</v>
      </c>
      <c r="L45">
        <f t="shared" si="6"/>
        <v>34.86784401000001</v>
      </c>
      <c r="N45" s="10">
        <v>0</v>
      </c>
      <c r="O45">
        <f>(1/(1+$B$22))*($B$26*P44+(1-$B$26)*P45)</f>
        <v>39.08672968173229</v>
      </c>
      <c r="P45">
        <f>(1/(1+$B$22))*($B$26*Q44+(1-$B$26)*Q45)</f>
        <v>26.70983737456359</v>
      </c>
      <c r="Q45">
        <f>(1/(1+$B$22))*($B$26*R44+(1-$B$26)*R45)</f>
        <v>16.01140423365646</v>
      </c>
      <c r="R45">
        <f>(1/(1+$B$22))*($B$26*S44+(1-$B$26)*S45)</f>
        <v>7.583128699209813</v>
      </c>
      <c r="S45">
        <f>(1/(1+$B$22))*($B$26*T44+(1-$B$26)*T45)</f>
        <v>2.15579249637694</v>
      </c>
      <c r="T45">
        <f t="shared" si="4"/>
        <v>0</v>
      </c>
      <c r="U45">
        <f t="shared" si="3"/>
        <v>0</v>
      </c>
      <c r="V45">
        <f t="shared" si="3"/>
        <v>0</v>
      </c>
      <c r="W45">
        <f>(1/(1+$B$22))*($B$26*X44+(1-$B$26)*X45)</f>
        <v>0</v>
      </c>
      <c r="X45">
        <f>(1/(1+$B$22))*($B$26*Y44+(1-$B$26)*Y45)</f>
        <v>0</v>
      </c>
      <c r="Y45">
        <f>MAX(0,L45-$B$21)</f>
        <v>0</v>
      </c>
    </row>
    <row r="46" spans="1:25" ht="12.75">
      <c r="A46" s="10" t="s">
        <v>0</v>
      </c>
      <c r="B46" s="10">
        <v>0</v>
      </c>
      <c r="C46" s="10">
        <v>1</v>
      </c>
      <c r="D46" s="10">
        <v>2</v>
      </c>
      <c r="E46" s="10">
        <v>3</v>
      </c>
      <c r="F46" s="10">
        <v>4</v>
      </c>
      <c r="G46" s="10">
        <v>5</v>
      </c>
      <c r="H46" s="10">
        <v>6</v>
      </c>
      <c r="I46" s="10">
        <v>7</v>
      </c>
      <c r="J46" s="10">
        <v>8</v>
      </c>
      <c r="K46" s="10">
        <v>9</v>
      </c>
      <c r="L46" s="10">
        <v>10</v>
      </c>
      <c r="N46" s="10" t="s">
        <v>0</v>
      </c>
      <c r="O46" s="10">
        <v>0</v>
      </c>
      <c r="P46" s="10">
        <v>1</v>
      </c>
      <c r="Q46" s="10">
        <v>2</v>
      </c>
      <c r="R46" s="10">
        <v>3</v>
      </c>
      <c r="S46" s="10">
        <v>4</v>
      </c>
      <c r="T46" s="10">
        <v>5</v>
      </c>
      <c r="U46" s="10">
        <v>6</v>
      </c>
      <c r="V46" s="10">
        <v>7</v>
      </c>
      <c r="W46" s="10">
        <v>8</v>
      </c>
      <c r="X46" s="10">
        <v>9</v>
      </c>
      <c r="Y46" s="10">
        <v>10</v>
      </c>
    </row>
    <row r="50" spans="1:14" ht="15.75">
      <c r="A50" s="8" t="s">
        <v>18</v>
      </c>
      <c r="N50" s="3"/>
    </row>
    <row r="52" ht="12.75">
      <c r="A52" s="10" t="s">
        <v>22</v>
      </c>
    </row>
    <row r="53" ht="12.75">
      <c r="A53" s="10" t="s">
        <v>21</v>
      </c>
    </row>
    <row r="54" ht="12.75">
      <c r="A54" s="11"/>
    </row>
    <row r="55" spans="1:14" ht="12.75">
      <c r="A55" s="10">
        <v>10</v>
      </c>
      <c r="N55" s="1"/>
    </row>
    <row r="56" spans="1:14" ht="12.75">
      <c r="A56" s="10">
        <v>9</v>
      </c>
      <c r="K56">
        <f aca="true" t="shared" si="7" ref="D56:K65">(Y35-Y36)/(L35-L36)</f>
        <v>1</v>
      </c>
      <c r="N56" s="1"/>
    </row>
    <row r="57" spans="1:14" ht="12.75">
      <c r="A57" s="10">
        <v>8</v>
      </c>
      <c r="J57">
        <f t="shared" si="7"/>
        <v>0.9999999999999993</v>
      </c>
      <c r="K57">
        <f t="shared" si="7"/>
        <v>1</v>
      </c>
      <c r="N57" s="1"/>
    </row>
    <row r="58" spans="1:14" ht="12.75">
      <c r="A58" s="10">
        <v>7</v>
      </c>
      <c r="I58">
        <f t="shared" si="7"/>
        <v>0.9999999999999992</v>
      </c>
      <c r="J58">
        <f t="shared" si="7"/>
        <v>1.0000000000000007</v>
      </c>
      <c r="K58">
        <f t="shared" si="7"/>
        <v>1</v>
      </c>
      <c r="N58" s="1"/>
    </row>
    <row r="59" spans="1:14" ht="12.75">
      <c r="A59" s="10">
        <v>6</v>
      </c>
      <c r="H59">
        <f t="shared" si="7"/>
        <v>0.9999999999999992</v>
      </c>
      <c r="I59">
        <f t="shared" si="7"/>
        <v>1.0000000000000004</v>
      </c>
      <c r="J59">
        <f t="shared" si="7"/>
        <v>1</v>
      </c>
      <c r="K59">
        <f t="shared" si="7"/>
        <v>1</v>
      </c>
      <c r="N59" s="1"/>
    </row>
    <row r="60" spans="1:14" ht="12.75">
      <c r="A60" s="10">
        <v>5</v>
      </c>
      <c r="G60">
        <f t="shared" si="7"/>
        <v>0.9995110170939063</v>
      </c>
      <c r="H60">
        <f t="shared" si="7"/>
        <v>0.9977180797715675</v>
      </c>
      <c r="I60">
        <f t="shared" si="7"/>
        <v>0.9893510389339768</v>
      </c>
      <c r="J60">
        <f t="shared" si="7"/>
        <v>0.9503048483585553</v>
      </c>
      <c r="K60">
        <f t="shared" si="7"/>
        <v>0.7680892923399252</v>
      </c>
      <c r="N60" s="1"/>
    </row>
    <row r="61" spans="1:14" ht="12.75">
      <c r="A61" s="10">
        <v>4</v>
      </c>
      <c r="F61">
        <f t="shared" si="7"/>
        <v>0.997627175056104</v>
      </c>
      <c r="G61">
        <f t="shared" si="7"/>
        <v>0.9907197542508293</v>
      </c>
      <c r="H61">
        <f t="shared" si="7"/>
        <v>0.9650592273414578</v>
      </c>
      <c r="I61">
        <f t="shared" si="7"/>
        <v>0.8759892515022195</v>
      </c>
      <c r="J61">
        <f t="shared" si="7"/>
        <v>0.6034987296956553</v>
      </c>
      <c r="K61">
        <f t="shared" si="7"/>
        <v>0</v>
      </c>
      <c r="N61" s="1"/>
    </row>
    <row r="62" spans="1:14" ht="12.75">
      <c r="A62" s="10">
        <v>3</v>
      </c>
      <c r="E62">
        <f t="shared" si="7"/>
        <v>0.9932450880523516</v>
      </c>
      <c r="F62">
        <f t="shared" si="7"/>
        <v>0.9771774357052602</v>
      </c>
      <c r="G62">
        <f t="shared" si="7"/>
        <v>0.9275222677048393</v>
      </c>
      <c r="H62">
        <f t="shared" si="7"/>
        <v>0.7898867490372369</v>
      </c>
      <c r="I62">
        <f t="shared" si="7"/>
        <v>0.47417757333230076</v>
      </c>
      <c r="J62">
        <f t="shared" si="7"/>
        <v>0</v>
      </c>
      <c r="K62">
        <f t="shared" si="7"/>
        <v>0</v>
      </c>
      <c r="N62" s="1"/>
    </row>
    <row r="63" spans="1:14" ht="12.75">
      <c r="A63" s="10">
        <v>2</v>
      </c>
      <c r="D63">
        <f t="shared" si="7"/>
        <v>0.9852877351878572</v>
      </c>
      <c r="E63">
        <f t="shared" si="7"/>
        <v>0.9561107746847094</v>
      </c>
      <c r="F63">
        <f t="shared" si="7"/>
        <v>0.8788663509426876</v>
      </c>
      <c r="G63">
        <f t="shared" si="7"/>
        <v>0.7004613228147982</v>
      </c>
      <c r="H63">
        <f t="shared" si="7"/>
        <v>0.372568093332522</v>
      </c>
      <c r="I63">
        <f t="shared" si="7"/>
        <v>0</v>
      </c>
      <c r="J63">
        <f t="shared" si="7"/>
        <v>0</v>
      </c>
      <c r="K63">
        <f t="shared" si="7"/>
        <v>0</v>
      </c>
      <c r="N63" s="1"/>
    </row>
    <row r="64" spans="1:14" ht="12.75">
      <c r="A64" s="10">
        <v>1</v>
      </c>
      <c r="C64">
        <f>(Q43-Q44)/(D43-D44)</f>
        <v>0.9728734528007469</v>
      </c>
      <c r="D64">
        <f t="shared" si="7"/>
        <v>0.9273544173813424</v>
      </c>
      <c r="E64">
        <f t="shared" si="7"/>
        <v>0.8219144406023297</v>
      </c>
      <c r="F64">
        <f t="shared" si="7"/>
        <v>0.613090769354348</v>
      </c>
      <c r="G64">
        <f t="shared" si="7"/>
        <v>0.29273207333269596</v>
      </c>
      <c r="H64">
        <f t="shared" si="7"/>
        <v>0</v>
      </c>
      <c r="I64">
        <f t="shared" si="7"/>
        <v>0</v>
      </c>
      <c r="J64">
        <f t="shared" si="7"/>
        <v>0</v>
      </c>
      <c r="K64">
        <f t="shared" si="7"/>
        <v>0</v>
      </c>
      <c r="N64" s="1"/>
    </row>
    <row r="65" spans="1:14" ht="12.75">
      <c r="A65" s="10">
        <v>0</v>
      </c>
      <c r="B65">
        <f>(P44-P45)/(C44-C45)</f>
        <v>0.9554152527503533</v>
      </c>
      <c r="C65">
        <f>(Q44-Q45)/(D44-D45)</f>
        <v>0.8914018525655778</v>
      </c>
      <c r="D65">
        <f t="shared" si="7"/>
        <v>0.7595757815744418</v>
      </c>
      <c r="E65">
        <f t="shared" si="7"/>
        <v>0.5310006984721869</v>
      </c>
      <c r="F65">
        <f t="shared" si="7"/>
        <v>0.23000377190426133</v>
      </c>
      <c r="G65">
        <f t="shared" si="7"/>
        <v>0</v>
      </c>
      <c r="H65">
        <f t="shared" si="7"/>
        <v>0</v>
      </c>
      <c r="I65">
        <f t="shared" si="7"/>
        <v>0</v>
      </c>
      <c r="J65">
        <f t="shared" si="7"/>
        <v>0</v>
      </c>
      <c r="K65">
        <f t="shared" si="7"/>
        <v>0</v>
      </c>
      <c r="N65" s="1"/>
    </row>
    <row r="66" spans="1:25" ht="12.75">
      <c r="A66" s="10" t="s">
        <v>0</v>
      </c>
      <c r="B66" s="10">
        <v>0</v>
      </c>
      <c r="C66" s="10">
        <v>1</v>
      </c>
      <c r="D66" s="10">
        <v>2</v>
      </c>
      <c r="E66" s="10">
        <v>3</v>
      </c>
      <c r="F66" s="10">
        <v>4</v>
      </c>
      <c r="G66" s="10">
        <v>5</v>
      </c>
      <c r="H66" s="10">
        <v>6</v>
      </c>
      <c r="I66" s="10">
        <v>7</v>
      </c>
      <c r="J66" s="10">
        <v>8</v>
      </c>
      <c r="K66" s="10">
        <v>9</v>
      </c>
      <c r="L66" s="10">
        <v>10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printOptions/>
  <pageMargins left="0.2362204724409449" right="0.2362204724409449" top="0.984251968503937" bottom="0.6299212598425197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1">
      <selection activeCell="A1" sqref="A1"/>
    </sheetView>
  </sheetViews>
  <sheetFormatPr defaultColWidth="9.140625" defaultRowHeight="12.75"/>
  <sheetData>
    <row r="1" spans="1:9" ht="18">
      <c r="A1" s="24" t="s">
        <v>38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ht="12.75">
      <c r="A3" s="1" t="s">
        <v>39</v>
      </c>
    </row>
    <row r="4" ht="12.75">
      <c r="A4" s="1"/>
    </row>
    <row r="5" ht="12.75">
      <c r="A5" s="1" t="s">
        <v>40</v>
      </c>
    </row>
    <row r="6" ht="12.75">
      <c r="A6" s="1"/>
    </row>
    <row r="7" spans="1:9" ht="12.75">
      <c r="A7" s="21"/>
      <c r="B7" s="20"/>
      <c r="C7" s="20"/>
      <c r="D7" s="20"/>
      <c r="E7" s="20"/>
      <c r="F7" s="20"/>
      <c r="G7" s="20"/>
      <c r="H7" s="20"/>
      <c r="I7" s="20"/>
    </row>
    <row r="8" spans="1:9" ht="12.75">
      <c r="A8" s="20" t="s">
        <v>24</v>
      </c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ht="12.75">
      <c r="A10" s="25" t="s">
        <v>25</v>
      </c>
      <c r="B10" s="20" t="s">
        <v>26</v>
      </c>
      <c r="C10" s="20"/>
      <c r="D10" s="20"/>
      <c r="E10" s="20"/>
      <c r="F10" s="20"/>
      <c r="G10" s="20"/>
      <c r="H10" s="20"/>
      <c r="I10" s="20"/>
    </row>
    <row r="11" spans="1:9" ht="12.75">
      <c r="A11" s="25" t="s">
        <v>27</v>
      </c>
      <c r="B11" s="20" t="s">
        <v>28</v>
      </c>
      <c r="C11" s="20"/>
      <c r="D11" s="20"/>
      <c r="E11" s="20"/>
      <c r="F11" s="20"/>
      <c r="G11" s="20"/>
      <c r="H11" s="20"/>
      <c r="I11" s="20"/>
    </row>
    <row r="12" spans="1:9" ht="12.75">
      <c r="A12" s="25" t="s">
        <v>29</v>
      </c>
      <c r="B12" s="20" t="s">
        <v>30</v>
      </c>
      <c r="C12" s="20"/>
      <c r="D12" s="20"/>
      <c r="E12" s="20"/>
      <c r="F12" s="20"/>
      <c r="G12" s="20"/>
      <c r="H12" s="20"/>
      <c r="I12" s="20"/>
    </row>
    <row r="13" spans="1:9" ht="12.75">
      <c r="A13" s="25" t="s">
        <v>31</v>
      </c>
      <c r="B13" s="20" t="s">
        <v>32</v>
      </c>
      <c r="C13" s="20"/>
      <c r="D13" s="20"/>
      <c r="E13" s="20"/>
      <c r="F13" s="20"/>
      <c r="G13" s="20"/>
      <c r="H13" s="20"/>
      <c r="I13" s="20"/>
    </row>
    <row r="14" spans="1:9" ht="12.75">
      <c r="A14" s="19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9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1" t="s">
        <v>41</v>
      </c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21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1"/>
      <c r="B18" s="2"/>
      <c r="C18" s="2"/>
      <c r="D18" s="2"/>
      <c r="E18" s="2"/>
      <c r="F18" s="2"/>
      <c r="G18" s="2"/>
      <c r="H18" s="2"/>
      <c r="I18" s="2"/>
    </row>
    <row r="19" spans="1:9" ht="12.75">
      <c r="A19" t="s">
        <v>34</v>
      </c>
      <c r="B19" s="2"/>
      <c r="C19" s="2"/>
      <c r="D19" s="2"/>
      <c r="E19" s="2"/>
      <c r="F19" s="2"/>
      <c r="G19" s="2"/>
      <c r="H19" s="2"/>
      <c r="I19" s="2"/>
    </row>
    <row r="21" spans="1:3" ht="12.75">
      <c r="A21" s="2" t="s">
        <v>33</v>
      </c>
      <c r="C21" s="4">
        <v>100</v>
      </c>
    </row>
    <row r="22" spans="1:3" ht="12.75">
      <c r="A22" s="2" t="s">
        <v>46</v>
      </c>
      <c r="C22" s="4">
        <v>0.15</v>
      </c>
    </row>
    <row r="23" spans="1:3" ht="12.75">
      <c r="A23" s="2" t="s">
        <v>47</v>
      </c>
      <c r="C23" s="4">
        <v>0.25</v>
      </c>
    </row>
    <row r="24" spans="1:3" ht="12.75">
      <c r="A24" s="2" t="s">
        <v>48</v>
      </c>
      <c r="C24" s="4">
        <v>0.01</v>
      </c>
    </row>
    <row r="26" ht="13.5" thickBot="1">
      <c r="G26" s="12"/>
    </row>
    <row r="27" spans="1:6" ht="12.75">
      <c r="A27" s="15" t="s">
        <v>0</v>
      </c>
      <c r="B27" s="15" t="s">
        <v>35</v>
      </c>
      <c r="C27" s="16"/>
      <c r="D27" s="15" t="s">
        <v>36</v>
      </c>
      <c r="E27" s="16"/>
      <c r="F27" s="16"/>
    </row>
    <row r="28" spans="1:6" ht="12.75">
      <c r="A28" s="17"/>
      <c r="B28" s="17"/>
      <c r="C28" s="17"/>
      <c r="D28" s="18" t="s">
        <v>37</v>
      </c>
      <c r="E28" s="17"/>
      <c r="F28" s="17"/>
    </row>
    <row r="29" spans="1:2" ht="12.75">
      <c r="A29">
        <v>0</v>
      </c>
      <c r="B29">
        <f>$C$21</f>
        <v>100</v>
      </c>
    </row>
    <row r="30" spans="1:4" ht="12.75">
      <c r="A30">
        <f aca="true" t="shared" si="0" ref="A30:A78">A29+$C$24</f>
        <v>0.01</v>
      </c>
      <c r="B30">
        <f aca="true" t="shared" si="1" ref="B30:B78">B29*(1+$C$22*$C$24+$C$23*D30*SQRT($C$24))</f>
        <v>101.64461834102767</v>
      </c>
      <c r="D30">
        <f ca="1">(RAND()+RAND()+RAND()+RAND()+RAND()+RAND()+RAND()+RAND()+RAND()+RAND()+RAND()+RAND()-6)</f>
        <v>0.5978473364110695</v>
      </c>
    </row>
    <row r="31" spans="1:4" ht="12.75">
      <c r="A31">
        <f t="shared" si="0"/>
        <v>0.02</v>
      </c>
      <c r="B31">
        <f t="shared" si="1"/>
        <v>102.11835407895187</v>
      </c>
      <c r="D31">
        <f aca="true" ca="1" t="shared" si="2" ref="D31:D94">(RAND()+RAND()+RAND()+RAND()+RAND()+RAND()+RAND()+RAND()+RAND()+RAND()+RAND()+RAND()-6)</f>
        <v>0.12642826178352884</v>
      </c>
    </row>
    <row r="32" spans="1:4" ht="12.75">
      <c r="A32">
        <f t="shared" si="0"/>
        <v>0.03</v>
      </c>
      <c r="B32">
        <f t="shared" si="1"/>
        <v>102.40203285181434</v>
      </c>
      <c r="D32">
        <f ca="1" t="shared" si="2"/>
        <v>0.05111764400085583</v>
      </c>
    </row>
    <row r="33" spans="1:4" ht="12.75">
      <c r="A33">
        <f t="shared" si="0"/>
        <v>0.04</v>
      </c>
      <c r="B33">
        <f t="shared" si="1"/>
        <v>103.09440865529619</v>
      </c>
      <c r="D33">
        <f ca="1" t="shared" si="2"/>
        <v>0.21045392916516903</v>
      </c>
    </row>
    <row r="34" spans="1:4" ht="12.75">
      <c r="A34">
        <f t="shared" si="0"/>
        <v>0.05</v>
      </c>
      <c r="B34">
        <f t="shared" si="1"/>
        <v>102.94086160162666</v>
      </c>
      <c r="D34">
        <f ca="1" t="shared" si="2"/>
        <v>-0.11957531768107188</v>
      </c>
    </row>
    <row r="35" spans="1:4" ht="12.75">
      <c r="A35">
        <f t="shared" si="0"/>
        <v>0.060000000000000005</v>
      </c>
      <c r="B35">
        <f t="shared" si="1"/>
        <v>103.51459068647338</v>
      </c>
      <c r="D35">
        <f ca="1" t="shared" si="2"/>
        <v>0.16293541201043915</v>
      </c>
    </row>
    <row r="36" spans="1:4" ht="12.75">
      <c r="A36">
        <f t="shared" si="0"/>
        <v>0.07</v>
      </c>
      <c r="B36">
        <f t="shared" si="1"/>
        <v>100.71822384757519</v>
      </c>
      <c r="D36">
        <f ca="1" t="shared" si="2"/>
        <v>-1.140569152755626</v>
      </c>
    </row>
    <row r="37" spans="1:4" ht="12.75">
      <c r="A37">
        <f t="shared" si="0"/>
        <v>0.08</v>
      </c>
      <c r="B37">
        <f t="shared" si="1"/>
        <v>101.29737114333365</v>
      </c>
      <c r="D37">
        <f ca="1" t="shared" si="2"/>
        <v>0.17000695351217932</v>
      </c>
    </row>
    <row r="38" spans="1:4" ht="12.75">
      <c r="A38">
        <f t="shared" si="0"/>
        <v>0.09</v>
      </c>
      <c r="B38">
        <f t="shared" si="1"/>
        <v>101.93278733462498</v>
      </c>
      <c r="D38">
        <f ca="1" t="shared" si="2"/>
        <v>0.19091122666637617</v>
      </c>
    </row>
    <row r="39" spans="1:4" ht="12.75">
      <c r="A39">
        <f t="shared" si="0"/>
        <v>0.09999999999999999</v>
      </c>
      <c r="B39">
        <f t="shared" si="1"/>
        <v>101.16934619718403</v>
      </c>
      <c r="D39">
        <f ca="1" t="shared" si="2"/>
        <v>-0.35958609291619936</v>
      </c>
    </row>
    <row r="40" spans="1:4" ht="12.75">
      <c r="A40">
        <f t="shared" si="0"/>
        <v>0.10999999999999999</v>
      </c>
      <c r="B40">
        <f t="shared" si="1"/>
        <v>100.90631049898955</v>
      </c>
      <c r="D40">
        <f ca="1" t="shared" si="2"/>
        <v>-0.16399818050886772</v>
      </c>
    </row>
    <row r="41" spans="1:4" ht="12.75">
      <c r="A41">
        <f t="shared" si="0"/>
        <v>0.11999999999999998</v>
      </c>
      <c r="B41">
        <f t="shared" si="1"/>
        <v>101.37100959432253</v>
      </c>
      <c r="D41">
        <f ca="1" t="shared" si="2"/>
        <v>0.12421012245318774</v>
      </c>
    </row>
    <row r="42" spans="1:4" ht="12.75">
      <c r="A42">
        <f t="shared" si="0"/>
        <v>0.12999999999999998</v>
      </c>
      <c r="B42">
        <f t="shared" si="1"/>
        <v>96.67740356579773</v>
      </c>
      <c r="D42">
        <f ca="1" t="shared" si="2"/>
        <v>-1.9120506197218257</v>
      </c>
    </row>
    <row r="43" spans="1:4" ht="12.75">
      <c r="A43">
        <f t="shared" si="0"/>
        <v>0.13999999999999999</v>
      </c>
      <c r="B43">
        <f t="shared" si="1"/>
        <v>94.88176775464478</v>
      </c>
      <c r="D43">
        <f ca="1" t="shared" si="2"/>
        <v>-0.8029391956853118</v>
      </c>
    </row>
    <row r="44" spans="1:4" ht="12.75">
      <c r="A44">
        <f t="shared" si="0"/>
        <v>0.15</v>
      </c>
      <c r="B44">
        <f t="shared" si="1"/>
        <v>92.71602635223746</v>
      </c>
      <c r="D44">
        <f ca="1" t="shared" si="2"/>
        <v>-0.9730274250402786</v>
      </c>
    </row>
    <row r="45" spans="1:4" ht="12.75">
      <c r="A45">
        <f t="shared" si="0"/>
        <v>0.16</v>
      </c>
      <c r="B45">
        <f t="shared" si="1"/>
        <v>88.45910078959649</v>
      </c>
      <c r="D45">
        <f ca="1" t="shared" si="2"/>
        <v>-1.8965435750960626</v>
      </c>
    </row>
    <row r="46" spans="1:4" ht="12.75">
      <c r="A46">
        <f t="shared" si="0"/>
        <v>0.17</v>
      </c>
      <c r="B46">
        <f t="shared" si="1"/>
        <v>87.31260689436328</v>
      </c>
      <c r="D46">
        <f ca="1" t="shared" si="2"/>
        <v>-0.5784289168664252</v>
      </c>
    </row>
    <row r="47" spans="1:4" ht="12.75">
      <c r="A47">
        <f t="shared" si="0"/>
        <v>0.18000000000000002</v>
      </c>
      <c r="B47">
        <f t="shared" si="1"/>
        <v>86.02271999633511</v>
      </c>
      <c r="D47">
        <f ca="1" t="shared" si="2"/>
        <v>-0.6509281346226503</v>
      </c>
    </row>
    <row r="48" spans="1:4" ht="12.75">
      <c r="A48">
        <f t="shared" si="0"/>
        <v>0.19000000000000003</v>
      </c>
      <c r="B48">
        <f t="shared" si="1"/>
        <v>89.956728513711</v>
      </c>
      <c r="D48">
        <f ca="1" t="shared" si="2"/>
        <v>1.7692881311093105</v>
      </c>
    </row>
    <row r="49" spans="1:4" ht="12.75">
      <c r="A49">
        <f t="shared" si="0"/>
        <v>0.20000000000000004</v>
      </c>
      <c r="B49">
        <f t="shared" si="1"/>
        <v>90.72028446946952</v>
      </c>
      <c r="D49">
        <f ca="1" t="shared" si="2"/>
        <v>0.2795214425309558</v>
      </c>
    </row>
    <row r="50" spans="1:4" ht="12.75">
      <c r="A50">
        <f t="shared" si="0"/>
        <v>0.21000000000000005</v>
      </c>
      <c r="B50">
        <f t="shared" si="1"/>
        <v>88.4755580748176</v>
      </c>
      <c r="D50">
        <f ca="1" t="shared" si="2"/>
        <v>-1.0497351657477862</v>
      </c>
    </row>
    <row r="51" spans="1:4" ht="12.75">
      <c r="A51">
        <f t="shared" si="0"/>
        <v>0.22000000000000006</v>
      </c>
      <c r="B51">
        <f t="shared" si="1"/>
        <v>89.90397268028487</v>
      </c>
      <c r="D51">
        <f ca="1" t="shared" si="2"/>
        <v>0.5857894752172568</v>
      </c>
    </row>
    <row r="52" spans="1:4" ht="12.75">
      <c r="A52">
        <f t="shared" si="0"/>
        <v>0.23000000000000007</v>
      </c>
      <c r="B52">
        <f t="shared" si="1"/>
        <v>87.20112956872978</v>
      </c>
      <c r="D52">
        <f ca="1" t="shared" si="2"/>
        <v>-1.2625466866372612</v>
      </c>
    </row>
    <row r="53" spans="1:4" ht="12.75">
      <c r="A53">
        <f t="shared" si="0"/>
        <v>0.24000000000000007</v>
      </c>
      <c r="B53">
        <f t="shared" si="1"/>
        <v>86.83166521190806</v>
      </c>
      <c r="D53">
        <f ca="1" t="shared" si="2"/>
        <v>-0.2294768673979295</v>
      </c>
    </row>
    <row r="54" spans="1:4" ht="12.75">
      <c r="A54">
        <f t="shared" si="0"/>
        <v>0.25000000000000006</v>
      </c>
      <c r="B54">
        <f t="shared" si="1"/>
        <v>87.69247119728388</v>
      </c>
      <c r="D54">
        <f ca="1" t="shared" si="2"/>
        <v>0.3365401254369891</v>
      </c>
    </row>
    <row r="55" spans="1:4" ht="12.75">
      <c r="A55">
        <f t="shared" si="0"/>
        <v>0.26000000000000006</v>
      </c>
      <c r="B55">
        <f t="shared" si="1"/>
        <v>90.99098494599431</v>
      </c>
      <c r="D55">
        <f ca="1" t="shared" si="2"/>
        <v>1.444582413370327</v>
      </c>
    </row>
    <row r="56" spans="1:4" ht="12.75">
      <c r="A56">
        <f t="shared" si="0"/>
        <v>0.2700000000000001</v>
      </c>
      <c r="B56">
        <f t="shared" si="1"/>
        <v>92.7428306871178</v>
      </c>
      <c r="D56">
        <f ca="1" t="shared" si="2"/>
        <v>0.7101183769637229</v>
      </c>
    </row>
    <row r="57" spans="1:4" ht="12.75">
      <c r="A57">
        <f t="shared" si="0"/>
        <v>0.2800000000000001</v>
      </c>
      <c r="B57">
        <f t="shared" si="1"/>
        <v>90.28940189896355</v>
      </c>
      <c r="D57">
        <f ca="1" t="shared" si="2"/>
        <v>-1.118164289348159</v>
      </c>
    </row>
    <row r="58" spans="1:4" ht="12.75">
      <c r="A58">
        <f t="shared" si="0"/>
        <v>0.2900000000000001</v>
      </c>
      <c r="B58">
        <f t="shared" si="1"/>
        <v>85.63446178006177</v>
      </c>
      <c r="D58">
        <f ca="1" t="shared" si="2"/>
        <v>-2.122231013164</v>
      </c>
    </row>
    <row r="59" spans="1:4" ht="12.75">
      <c r="A59">
        <f t="shared" si="0"/>
        <v>0.3000000000000001</v>
      </c>
      <c r="B59">
        <f t="shared" si="1"/>
        <v>83.66514355320352</v>
      </c>
      <c r="D59">
        <f ca="1" t="shared" si="2"/>
        <v>-0.9798718300658589</v>
      </c>
    </row>
    <row r="60" spans="1:4" ht="12.75">
      <c r="A60">
        <f t="shared" si="0"/>
        <v>0.3100000000000001</v>
      </c>
      <c r="B60">
        <f t="shared" si="1"/>
        <v>82.73704899935187</v>
      </c>
      <c r="D60">
        <f ca="1" t="shared" si="2"/>
        <v>-0.503718621368991</v>
      </c>
    </row>
    <row r="61" spans="1:4" ht="12.75">
      <c r="A61">
        <f t="shared" si="0"/>
        <v>0.3200000000000001</v>
      </c>
      <c r="B61">
        <f t="shared" si="1"/>
        <v>82.75655769221898</v>
      </c>
      <c r="D61">
        <f ca="1" t="shared" si="2"/>
        <v>-0.0505683400106518</v>
      </c>
    </row>
    <row r="62" spans="1:4" ht="12.75">
      <c r="A62">
        <f t="shared" si="0"/>
        <v>0.3300000000000001</v>
      </c>
      <c r="B62">
        <f t="shared" si="1"/>
        <v>83.41108353409295</v>
      </c>
      <c r="D62">
        <f ca="1" t="shared" si="2"/>
        <v>0.2563620431425999</v>
      </c>
    </row>
    <row r="63" spans="1:4" ht="12.75">
      <c r="A63">
        <f t="shared" si="0"/>
        <v>0.34000000000000014</v>
      </c>
      <c r="B63">
        <f t="shared" si="1"/>
        <v>82.7085793452036</v>
      </c>
      <c r="D63">
        <f ca="1" t="shared" si="2"/>
        <v>-0.39688769363712595</v>
      </c>
    </row>
    <row r="64" spans="1:4" ht="12.75">
      <c r="A64">
        <f t="shared" si="0"/>
        <v>0.35000000000000014</v>
      </c>
      <c r="B64">
        <f t="shared" si="1"/>
        <v>80.21886221330739</v>
      </c>
      <c r="D64">
        <f ca="1" t="shared" si="2"/>
        <v>-1.2640913538145995</v>
      </c>
    </row>
    <row r="65" spans="1:4" ht="12.75">
      <c r="A65">
        <f t="shared" si="0"/>
        <v>0.36000000000000015</v>
      </c>
      <c r="B65">
        <f t="shared" si="1"/>
        <v>77.89615288643913</v>
      </c>
      <c r="D65">
        <f ca="1" t="shared" si="2"/>
        <v>-1.2181861237034415</v>
      </c>
    </row>
    <row r="66" spans="1:4" ht="12.75">
      <c r="A66">
        <f t="shared" si="0"/>
        <v>0.37000000000000016</v>
      </c>
      <c r="B66">
        <f t="shared" si="1"/>
        <v>77.99354449893359</v>
      </c>
      <c r="D66">
        <f ca="1" t="shared" si="2"/>
        <v>-0.00998900002857006</v>
      </c>
    </row>
    <row r="67" spans="1:4" ht="12.75">
      <c r="A67">
        <f t="shared" si="0"/>
        <v>0.38000000000000017</v>
      </c>
      <c r="B67">
        <f t="shared" si="1"/>
        <v>77.06972282929635</v>
      </c>
      <c r="D67">
        <f ca="1" t="shared" si="2"/>
        <v>-0.5337939149052877</v>
      </c>
    </row>
    <row r="68" spans="1:4" ht="12.75">
      <c r="A68">
        <f t="shared" si="0"/>
        <v>0.3900000000000002</v>
      </c>
      <c r="B68">
        <f t="shared" si="1"/>
        <v>75.43066637007163</v>
      </c>
      <c r="D68">
        <f ca="1" t="shared" si="2"/>
        <v>-0.9106876106743576</v>
      </c>
    </row>
    <row r="69" spans="1:4" ht="12.75">
      <c r="A69">
        <f t="shared" si="0"/>
        <v>0.4000000000000002</v>
      </c>
      <c r="B69">
        <f t="shared" si="1"/>
        <v>75.7595457434438</v>
      </c>
      <c r="D69">
        <f ca="1" t="shared" si="2"/>
        <v>0.11440088452016361</v>
      </c>
    </row>
    <row r="70" spans="1:4" ht="12.75">
      <c r="A70">
        <f t="shared" si="0"/>
        <v>0.4100000000000002</v>
      </c>
      <c r="B70">
        <f t="shared" si="1"/>
        <v>76.11003180417961</v>
      </c>
      <c r="D70">
        <f ca="1" t="shared" si="2"/>
        <v>0.12505182801529813</v>
      </c>
    </row>
    <row r="71" spans="1:4" ht="12.75">
      <c r="A71">
        <f t="shared" si="0"/>
        <v>0.4200000000000002</v>
      </c>
      <c r="B71">
        <f t="shared" si="1"/>
        <v>76.26684280801004</v>
      </c>
      <c r="D71">
        <f ca="1" t="shared" si="2"/>
        <v>0.022412791120035358</v>
      </c>
    </row>
    <row r="72" spans="1:4" ht="12.75">
      <c r="A72">
        <f t="shared" si="0"/>
        <v>0.4300000000000002</v>
      </c>
      <c r="B72">
        <f t="shared" si="1"/>
        <v>76.67277760586926</v>
      </c>
      <c r="D72">
        <f ca="1" t="shared" si="2"/>
        <v>0.152902374302343</v>
      </c>
    </row>
    <row r="73" spans="1:4" ht="12.75">
      <c r="A73">
        <f t="shared" si="0"/>
        <v>0.4400000000000002</v>
      </c>
      <c r="B73">
        <f t="shared" si="1"/>
        <v>80.54005061934275</v>
      </c>
      <c r="D73">
        <f ca="1" t="shared" si="2"/>
        <v>1.9575468447760747</v>
      </c>
    </row>
    <row r="74" spans="1:4" ht="12.75">
      <c r="A74">
        <f t="shared" si="0"/>
        <v>0.45000000000000023</v>
      </c>
      <c r="B74">
        <f t="shared" si="1"/>
        <v>81.16023582412055</v>
      </c>
      <c r="D74">
        <f ca="1" t="shared" si="2"/>
        <v>0.2480133176021857</v>
      </c>
    </row>
    <row r="75" spans="1:4" ht="12.75">
      <c r="A75">
        <f t="shared" si="0"/>
        <v>0.46000000000000024</v>
      </c>
      <c r="B75">
        <f t="shared" si="1"/>
        <v>83.16683137728356</v>
      </c>
      <c r="D75">
        <f ca="1" t="shared" si="2"/>
        <v>0.928955013640639</v>
      </c>
    </row>
    <row r="76" spans="1:4" ht="12.75">
      <c r="A76">
        <f t="shared" si="0"/>
        <v>0.47000000000000025</v>
      </c>
      <c r="B76">
        <f t="shared" si="1"/>
        <v>83.88351691909946</v>
      </c>
      <c r="D76">
        <f ca="1" t="shared" si="2"/>
        <v>0.2846977743156627</v>
      </c>
    </row>
    <row r="77" spans="1:4" ht="12.75">
      <c r="A77">
        <f t="shared" si="0"/>
        <v>0.48000000000000026</v>
      </c>
      <c r="B77">
        <f t="shared" si="1"/>
        <v>83.30853521907504</v>
      </c>
      <c r="D77">
        <f ca="1" t="shared" si="2"/>
        <v>-0.3341810172689623</v>
      </c>
    </row>
    <row r="78" spans="1:4" ht="12.75">
      <c r="A78">
        <f t="shared" si="0"/>
        <v>0.49000000000000027</v>
      </c>
      <c r="B78">
        <f t="shared" si="1"/>
        <v>83.34435932818144</v>
      </c>
      <c r="D78">
        <f ca="1" t="shared" si="2"/>
        <v>-0.04279930909255292</v>
      </c>
    </row>
    <row r="79" spans="1:4" ht="12.75">
      <c r="A79">
        <f>A78+$C$24</f>
        <v>0.5000000000000002</v>
      </c>
      <c r="B79">
        <f>B78*(1+$C$22*$C$24+$C$23*D79*SQRT($C$24))</f>
        <v>84.3075473654677</v>
      </c>
      <c r="D79">
        <f ca="1" t="shared" si="2"/>
        <v>0.4022690941775906</v>
      </c>
    </row>
    <row r="80" spans="1:4" ht="12.75">
      <c r="A80">
        <f aca="true" t="shared" si="3" ref="A80:A129">A79+$C$24</f>
        <v>0.5100000000000002</v>
      </c>
      <c r="B80">
        <f aca="true" t="shared" si="4" ref="B80:B129">B79*(1+$C$22*$C$24+$C$23*D80*SQRT($C$24))</f>
        <v>84.44478739127476</v>
      </c>
      <c r="D80">
        <f ca="1" t="shared" si="2"/>
        <v>0.005113992801677902</v>
      </c>
    </row>
    <row r="81" spans="1:4" ht="12.75">
      <c r="A81">
        <f t="shared" si="3"/>
        <v>0.5200000000000002</v>
      </c>
      <c r="B81">
        <f t="shared" si="4"/>
        <v>80.4924714665335</v>
      </c>
      <c r="D81">
        <f ca="1" t="shared" si="2"/>
        <v>-1.9321420453950369</v>
      </c>
    </row>
    <row r="82" spans="1:4" ht="12.75">
      <c r="A82">
        <f t="shared" si="3"/>
        <v>0.5300000000000002</v>
      </c>
      <c r="B82">
        <f t="shared" si="4"/>
        <v>80.59704938532313</v>
      </c>
      <c r="D82">
        <f ca="1" t="shared" si="2"/>
        <v>-0.008030956493565</v>
      </c>
    </row>
    <row r="83" spans="1:4" ht="12.75">
      <c r="A83">
        <f t="shared" si="3"/>
        <v>0.5400000000000003</v>
      </c>
      <c r="B83">
        <f t="shared" si="4"/>
        <v>79.43064985256198</v>
      </c>
      <c r="D83">
        <f ca="1" t="shared" si="2"/>
        <v>-0.6388795206061495</v>
      </c>
    </row>
    <row r="84" spans="1:4" ht="12.75">
      <c r="A84">
        <f t="shared" si="3"/>
        <v>0.5500000000000003</v>
      </c>
      <c r="B84">
        <f t="shared" si="4"/>
        <v>78.45094258478531</v>
      </c>
      <c r="D84">
        <f ca="1" t="shared" si="2"/>
        <v>-0.5533648507699196</v>
      </c>
    </row>
    <row r="85" spans="1:4" ht="12.75">
      <c r="A85">
        <f t="shared" si="3"/>
        <v>0.5600000000000003</v>
      </c>
      <c r="B85">
        <f t="shared" si="4"/>
        <v>79.00028798249497</v>
      </c>
      <c r="D85">
        <f ca="1" t="shared" si="2"/>
        <v>0.22009626378469616</v>
      </c>
    </row>
    <row r="86" spans="1:4" ht="12.75">
      <c r="A86">
        <f t="shared" si="3"/>
        <v>0.5700000000000003</v>
      </c>
      <c r="B86">
        <f t="shared" si="4"/>
        <v>80.38728344171541</v>
      </c>
      <c r="D86">
        <f ca="1" t="shared" si="2"/>
        <v>0.6422736218519942</v>
      </c>
    </row>
    <row r="87" spans="1:4" ht="12.75">
      <c r="A87">
        <f t="shared" si="3"/>
        <v>0.5800000000000003</v>
      </c>
      <c r="B87">
        <f t="shared" si="4"/>
        <v>77.7464493134572</v>
      </c>
      <c r="D87">
        <f ca="1" t="shared" si="2"/>
        <v>-1.3740556641264998</v>
      </c>
    </row>
    <row r="88" spans="1:4" ht="12.75">
      <c r="A88">
        <f t="shared" si="3"/>
        <v>0.5900000000000003</v>
      </c>
      <c r="B88">
        <f t="shared" si="4"/>
        <v>73.6252359849137</v>
      </c>
      <c r="D88">
        <f ca="1" t="shared" si="2"/>
        <v>-2.180335199837949</v>
      </c>
    </row>
    <row r="89" spans="1:4" ht="12.75">
      <c r="A89">
        <f t="shared" si="3"/>
        <v>0.6000000000000003</v>
      </c>
      <c r="B89">
        <f t="shared" si="4"/>
        <v>72.92735024660935</v>
      </c>
      <c r="D89">
        <f ca="1" t="shared" si="2"/>
        <v>-0.43915572233811684</v>
      </c>
    </row>
    <row r="90" spans="1:4" ht="12.75">
      <c r="A90">
        <f t="shared" si="3"/>
        <v>0.6100000000000003</v>
      </c>
      <c r="B90">
        <f t="shared" si="4"/>
        <v>72.44313538572347</v>
      </c>
      <c r="D90">
        <f ca="1" t="shared" si="2"/>
        <v>-0.32558752470697083</v>
      </c>
    </row>
    <row r="91" spans="1:4" ht="12.75">
      <c r="A91">
        <f t="shared" si="3"/>
        <v>0.6200000000000003</v>
      </c>
      <c r="B91">
        <f t="shared" si="4"/>
        <v>74.64175385390168</v>
      </c>
      <c r="D91">
        <f ca="1" t="shared" si="2"/>
        <v>1.1539830538651685</v>
      </c>
    </row>
    <row r="92" spans="1:4" ht="12.75">
      <c r="A92">
        <f t="shared" si="3"/>
        <v>0.6300000000000003</v>
      </c>
      <c r="B92">
        <f t="shared" si="4"/>
        <v>74.72322213242867</v>
      </c>
      <c r="D92">
        <f ca="1" t="shared" si="2"/>
        <v>-0.016341712609569292</v>
      </c>
    </row>
    <row r="93" spans="1:4" ht="12.75">
      <c r="A93">
        <f t="shared" si="3"/>
        <v>0.6400000000000003</v>
      </c>
      <c r="B93">
        <f t="shared" si="4"/>
        <v>75.43775847061639</v>
      </c>
      <c r="D93">
        <f ca="1" t="shared" si="2"/>
        <v>0.32249760532080174</v>
      </c>
    </row>
    <row r="94" spans="1:4" ht="12.75">
      <c r="A94">
        <f t="shared" si="3"/>
        <v>0.6500000000000004</v>
      </c>
      <c r="B94">
        <f t="shared" si="4"/>
        <v>74.13318219493571</v>
      </c>
      <c r="D94">
        <f ca="1" t="shared" si="2"/>
        <v>-0.7517365001977456</v>
      </c>
    </row>
    <row r="95" spans="1:4" ht="12.75">
      <c r="A95">
        <f t="shared" si="3"/>
        <v>0.6600000000000004</v>
      </c>
      <c r="B95">
        <f t="shared" si="4"/>
        <v>74.06513119575668</v>
      </c>
      <c r="D95">
        <f aca="true" ca="1" t="shared" si="5" ref="D95:D129">(RAND()+RAND()+RAND()+RAND()+RAND()+RAND()+RAND()+RAND()+RAND()+RAND()+RAND()+RAND()-6)</f>
        <v>-0.09671823988350692</v>
      </c>
    </row>
    <row r="96" spans="1:4" ht="12.75">
      <c r="A96">
        <f t="shared" si="3"/>
        <v>0.6700000000000004</v>
      </c>
      <c r="B96">
        <f t="shared" si="4"/>
        <v>76.10845937760622</v>
      </c>
      <c r="D96">
        <f ca="1" t="shared" si="5"/>
        <v>1.0435304461684956</v>
      </c>
    </row>
    <row r="97" spans="1:4" ht="12.75">
      <c r="A97">
        <f t="shared" si="3"/>
        <v>0.6800000000000004</v>
      </c>
      <c r="B97">
        <f t="shared" si="4"/>
        <v>75.87507643827922</v>
      </c>
      <c r="D97">
        <f ca="1" t="shared" si="5"/>
        <v>-0.18265808097314729</v>
      </c>
    </row>
    <row r="98" spans="1:4" ht="12.75">
      <c r="A98">
        <f t="shared" si="3"/>
        <v>0.6900000000000004</v>
      </c>
      <c r="B98">
        <f t="shared" si="4"/>
        <v>74.7777333010495</v>
      </c>
      <c r="D98">
        <f ca="1" t="shared" si="5"/>
        <v>-0.6384999178866684</v>
      </c>
    </row>
    <row r="99" spans="1:4" ht="12.75">
      <c r="A99">
        <f t="shared" si="3"/>
        <v>0.7000000000000004</v>
      </c>
      <c r="B99">
        <f t="shared" si="4"/>
        <v>75.57208095835891</v>
      </c>
      <c r="D99">
        <f ca="1" t="shared" si="5"/>
        <v>0.3649113324210722</v>
      </c>
    </row>
    <row r="100" spans="1:4" ht="12.75">
      <c r="A100">
        <f t="shared" si="3"/>
        <v>0.7100000000000004</v>
      </c>
      <c r="B100">
        <f t="shared" si="4"/>
        <v>77.41838236220035</v>
      </c>
      <c r="D100">
        <f ca="1" t="shared" si="5"/>
        <v>0.9172399438669698</v>
      </c>
    </row>
    <row r="101" spans="1:4" ht="12.75">
      <c r="A101">
        <f t="shared" si="3"/>
        <v>0.7200000000000004</v>
      </c>
      <c r="B101">
        <f t="shared" si="4"/>
        <v>77.13810126113009</v>
      </c>
      <c r="D101">
        <f ca="1" t="shared" si="5"/>
        <v>-0.20481372124722164</v>
      </c>
    </row>
    <row r="102" spans="1:4" ht="12.75">
      <c r="A102">
        <f t="shared" si="3"/>
        <v>0.7300000000000004</v>
      </c>
      <c r="B102">
        <f t="shared" si="4"/>
        <v>78.2219354004564</v>
      </c>
      <c r="D102">
        <f ca="1" t="shared" si="5"/>
        <v>0.5020227211231338</v>
      </c>
    </row>
    <row r="103" spans="1:4" ht="12.75">
      <c r="A103">
        <f t="shared" si="3"/>
        <v>0.7400000000000004</v>
      </c>
      <c r="B103">
        <f t="shared" si="4"/>
        <v>77.42417613182943</v>
      </c>
      <c r="D103">
        <f ca="1" t="shared" si="5"/>
        <v>-0.46794657638824866</v>
      </c>
    </row>
    <row r="104" spans="1:4" ht="12.75">
      <c r="A104">
        <f t="shared" si="3"/>
        <v>0.7500000000000004</v>
      </c>
      <c r="B104">
        <f t="shared" si="4"/>
        <v>75.87874951471092</v>
      </c>
      <c r="D104">
        <f ca="1" t="shared" si="5"/>
        <v>-0.8584206971667996</v>
      </c>
    </row>
    <row r="105" spans="1:4" ht="12.75">
      <c r="A105">
        <f t="shared" si="3"/>
        <v>0.7600000000000005</v>
      </c>
      <c r="B105">
        <f t="shared" si="4"/>
        <v>74.78965599706035</v>
      </c>
      <c r="D105">
        <f ca="1" t="shared" si="5"/>
        <v>-0.6341230711449324</v>
      </c>
    </row>
    <row r="106" spans="1:4" ht="12.75">
      <c r="A106">
        <f t="shared" si="3"/>
        <v>0.7700000000000005</v>
      </c>
      <c r="B106">
        <f t="shared" si="4"/>
        <v>74.7695810641732</v>
      </c>
      <c r="D106">
        <f ca="1" t="shared" si="5"/>
        <v>-0.07073674299983335</v>
      </c>
    </row>
    <row r="107" spans="1:4" ht="12.75">
      <c r="A107">
        <f t="shared" si="3"/>
        <v>0.7800000000000005</v>
      </c>
      <c r="B107">
        <f t="shared" si="4"/>
        <v>70.9581771342083</v>
      </c>
      <c r="D107">
        <f ca="1" t="shared" si="5"/>
        <v>-2.099013125775656</v>
      </c>
    </row>
    <row r="108" spans="1:4" ht="12.75">
      <c r="A108">
        <f t="shared" si="3"/>
        <v>0.7900000000000005</v>
      </c>
      <c r="B108">
        <f t="shared" si="4"/>
        <v>73.3231443150378</v>
      </c>
      <c r="D108">
        <f ca="1" t="shared" si="5"/>
        <v>1.2731611810469419</v>
      </c>
    </row>
    <row r="109" spans="1:4" ht="12.75">
      <c r="A109">
        <f t="shared" si="3"/>
        <v>0.8000000000000005</v>
      </c>
      <c r="B109">
        <f t="shared" si="4"/>
        <v>73.9797087310926</v>
      </c>
      <c r="D109">
        <f ca="1" t="shared" si="5"/>
        <v>0.2981758104828849</v>
      </c>
    </row>
    <row r="110" spans="1:4" ht="12.75">
      <c r="A110">
        <f t="shared" si="3"/>
        <v>0.8100000000000005</v>
      </c>
      <c r="B110">
        <f t="shared" si="4"/>
        <v>75.63943435127663</v>
      </c>
      <c r="D110">
        <f ca="1" t="shared" si="5"/>
        <v>0.8373950552938396</v>
      </c>
    </row>
    <row r="111" spans="1:4" ht="12.75">
      <c r="A111">
        <f t="shared" si="3"/>
        <v>0.8200000000000005</v>
      </c>
      <c r="B111">
        <f t="shared" si="4"/>
        <v>75.15140107174271</v>
      </c>
      <c r="D111">
        <f ca="1" t="shared" si="5"/>
        <v>-0.3180840450326219</v>
      </c>
    </row>
    <row r="112" spans="1:4" ht="12.75">
      <c r="A112">
        <f t="shared" si="3"/>
        <v>0.8300000000000005</v>
      </c>
      <c r="B112">
        <f t="shared" si="4"/>
        <v>77.10887153664868</v>
      </c>
      <c r="D112">
        <f ca="1" t="shared" si="5"/>
        <v>0.9818810225705779</v>
      </c>
    </row>
    <row r="113" spans="1:4" ht="12.75">
      <c r="A113">
        <f t="shared" si="3"/>
        <v>0.8400000000000005</v>
      </c>
      <c r="B113">
        <f t="shared" si="4"/>
        <v>77.14599695605716</v>
      </c>
      <c r="D113">
        <f ca="1" t="shared" si="5"/>
        <v>-0.04074129802777371</v>
      </c>
    </row>
    <row r="114" spans="1:4" ht="12.75">
      <c r="A114">
        <f t="shared" si="3"/>
        <v>0.8500000000000005</v>
      </c>
      <c r="B114">
        <f t="shared" si="4"/>
        <v>76.92779174095179</v>
      </c>
      <c r="D114">
        <f ca="1" t="shared" si="5"/>
        <v>-0.17313883997359447</v>
      </c>
    </row>
    <row r="115" spans="1:4" ht="12.75">
      <c r="A115">
        <f t="shared" si="3"/>
        <v>0.8600000000000005</v>
      </c>
      <c r="B115">
        <f t="shared" si="4"/>
        <v>80.21989308652795</v>
      </c>
      <c r="D115">
        <f ca="1" t="shared" si="5"/>
        <v>1.6517877797205127</v>
      </c>
    </row>
    <row r="116" spans="1:4" ht="12.75">
      <c r="A116">
        <f t="shared" si="3"/>
        <v>0.8700000000000006</v>
      </c>
      <c r="B116">
        <f t="shared" si="4"/>
        <v>81.52969925882533</v>
      </c>
      <c r="D116">
        <f ca="1" t="shared" si="5"/>
        <v>0.593107912215534</v>
      </c>
    </row>
    <row r="117" spans="1:4" ht="12.75">
      <c r="A117">
        <f t="shared" si="3"/>
        <v>0.8800000000000006</v>
      </c>
      <c r="B117">
        <f t="shared" si="4"/>
        <v>81.08078734099892</v>
      </c>
      <c r="D117">
        <f ca="1" t="shared" si="5"/>
        <v>-0.28024460872904555</v>
      </c>
    </row>
    <row r="118" spans="1:4" ht="12.75">
      <c r="A118">
        <f t="shared" si="3"/>
        <v>0.8900000000000006</v>
      </c>
      <c r="B118">
        <f t="shared" si="4"/>
        <v>82.78295923023951</v>
      </c>
      <c r="D118">
        <f ca="1" t="shared" si="5"/>
        <v>0.7797411742349372</v>
      </c>
    </row>
    <row r="119" spans="1:4" ht="12.75">
      <c r="A119">
        <f t="shared" si="3"/>
        <v>0.9000000000000006</v>
      </c>
      <c r="B119">
        <f t="shared" si="4"/>
        <v>80.17257208073724</v>
      </c>
      <c r="D119">
        <f ca="1" t="shared" si="5"/>
        <v>-1.3213161809024747</v>
      </c>
    </row>
    <row r="120" spans="1:4" ht="12.75">
      <c r="A120">
        <f t="shared" si="3"/>
        <v>0.9100000000000006</v>
      </c>
      <c r="B120">
        <f t="shared" si="4"/>
        <v>83.5898935911879</v>
      </c>
      <c r="D120">
        <f ca="1" t="shared" si="5"/>
        <v>1.644982849750293</v>
      </c>
    </row>
    <row r="121" spans="1:4" ht="12.75">
      <c r="A121">
        <f t="shared" si="3"/>
        <v>0.9200000000000006</v>
      </c>
      <c r="B121">
        <f t="shared" si="4"/>
        <v>84.56173370625154</v>
      </c>
      <c r="D121">
        <f ca="1" t="shared" si="5"/>
        <v>0.40505149046683186</v>
      </c>
    </row>
    <row r="122" spans="1:4" ht="12.75">
      <c r="A122">
        <f t="shared" si="3"/>
        <v>0.9300000000000006</v>
      </c>
      <c r="B122">
        <f t="shared" si="4"/>
        <v>85.78820994398028</v>
      </c>
      <c r="D122">
        <f ca="1" t="shared" si="5"/>
        <v>0.5201566188267739</v>
      </c>
    </row>
    <row r="123" spans="1:4" ht="12.75">
      <c r="A123">
        <f t="shared" si="3"/>
        <v>0.9400000000000006</v>
      </c>
      <c r="B123">
        <f t="shared" si="4"/>
        <v>83.22754257276864</v>
      </c>
      <c r="D123">
        <f ca="1" t="shared" si="5"/>
        <v>-1.2539483865597632</v>
      </c>
    </row>
    <row r="124" spans="1:4" ht="12.75">
      <c r="A124">
        <f t="shared" si="3"/>
        <v>0.9500000000000006</v>
      </c>
      <c r="B124">
        <f t="shared" si="4"/>
        <v>80.82123892176328</v>
      </c>
      <c r="D124">
        <f ca="1" t="shared" si="5"/>
        <v>-1.216493908925134</v>
      </c>
    </row>
    <row r="125" spans="1:4" ht="12.75">
      <c r="A125">
        <f t="shared" si="3"/>
        <v>0.9600000000000006</v>
      </c>
      <c r="B125">
        <f t="shared" si="4"/>
        <v>79.07303340946979</v>
      </c>
      <c r="D125">
        <f ca="1" t="shared" si="5"/>
        <v>-0.9252208432418616</v>
      </c>
    </row>
    <row r="126" spans="1:4" ht="12.75">
      <c r="A126">
        <f t="shared" si="3"/>
        <v>0.9700000000000006</v>
      </c>
      <c r="B126">
        <f t="shared" si="4"/>
        <v>82.33041764117188</v>
      </c>
      <c r="D126">
        <f ca="1" t="shared" si="5"/>
        <v>1.5877851379921832</v>
      </c>
    </row>
    <row r="127" spans="1:4" ht="12.75">
      <c r="A127">
        <f t="shared" si="3"/>
        <v>0.9800000000000006</v>
      </c>
      <c r="B127">
        <f t="shared" si="4"/>
        <v>80.80683350994373</v>
      </c>
      <c r="D127">
        <f ca="1" t="shared" si="5"/>
        <v>-0.8002290307179223</v>
      </c>
    </row>
    <row r="128" spans="1:4" ht="12.75">
      <c r="A128">
        <f t="shared" si="3"/>
        <v>0.9900000000000007</v>
      </c>
      <c r="B128">
        <f t="shared" si="4"/>
        <v>83.39393773747742</v>
      </c>
      <c r="D128">
        <f ca="1" t="shared" si="5"/>
        <v>1.2206363596540681</v>
      </c>
    </row>
    <row r="129" spans="1:5" ht="12.75">
      <c r="A129" s="26">
        <f t="shared" si="3"/>
        <v>1.0000000000000007</v>
      </c>
      <c r="B129" s="26">
        <f t="shared" si="4"/>
        <v>83.6516187518939</v>
      </c>
      <c r="C129" s="26"/>
      <c r="D129">
        <f ca="1" t="shared" si="5"/>
        <v>0.06359700064897744</v>
      </c>
      <c r="E129" s="26"/>
    </row>
    <row r="130" spans="1:5" ht="13.5" thickBot="1">
      <c r="A130" s="27"/>
      <c r="B130" s="14"/>
      <c r="C130" s="14"/>
      <c r="D130" s="14"/>
      <c r="E130" s="14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</sheetData>
  <printOptions/>
  <pageMargins left="0.75" right="0.75" top="0.54" bottom="0.54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Nitzsche</dc:creator>
  <cp:keywords/>
  <dc:description/>
  <cp:lastModifiedBy>sa541</cp:lastModifiedBy>
  <cp:lastPrinted>2000-10-14T14:55:23Z</cp:lastPrinted>
  <dcterms:created xsi:type="dcterms:W3CDTF">1999-02-03T17:23:26Z</dcterms:created>
  <dcterms:modified xsi:type="dcterms:W3CDTF">2004-11-26T11:15:21Z</dcterms:modified>
  <cp:category/>
  <cp:version/>
  <cp:contentType/>
  <cp:contentStatus/>
</cp:coreProperties>
</file>