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able 10.5" sheetId="1" r:id="rId1"/>
    <sheet name="Table B10.1" sheetId="2" r:id="rId2"/>
  </sheets>
  <definedNames/>
  <calcPr fullCalcOnLoad="1"/>
</workbook>
</file>

<file path=xl/sharedStrings.xml><?xml version="1.0" encoding="utf-8"?>
<sst xmlns="http://schemas.openxmlformats.org/spreadsheetml/2006/main" count="116" uniqueCount="101">
  <si>
    <t>Asset 1</t>
  </si>
  <si>
    <t>Return</t>
  </si>
  <si>
    <t xml:space="preserve">Std. dev. </t>
  </si>
  <si>
    <t>Summary Statistics</t>
  </si>
  <si>
    <t>Mean</t>
  </si>
  <si>
    <t xml:space="preserve">Std. Dev. </t>
  </si>
  <si>
    <t>Asset 2</t>
  </si>
  <si>
    <t>of individual assets</t>
  </si>
  <si>
    <t>Portfolio (of 2 assets)</t>
  </si>
  <si>
    <t>w1</t>
  </si>
  <si>
    <t>w2</t>
  </si>
  <si>
    <t>Table 10.5 : Risk Return Locus for Different Correlations Coefficients</t>
  </si>
  <si>
    <t>Table B10.1 : International Asset Allocation</t>
  </si>
  <si>
    <t>Holdings by instruments (%)</t>
  </si>
  <si>
    <t>Equity holding by area (%)</t>
  </si>
  <si>
    <t>Bond holdings by currency (%)</t>
  </si>
  <si>
    <t>Equities</t>
  </si>
  <si>
    <t>Bonds</t>
  </si>
  <si>
    <t>Cash</t>
  </si>
  <si>
    <t>United</t>
  </si>
  <si>
    <t>Other</t>
  </si>
  <si>
    <t>Britain</t>
  </si>
  <si>
    <t>Germany</t>
  </si>
  <si>
    <t>France</t>
  </si>
  <si>
    <t>Japan</t>
  </si>
  <si>
    <t>Dollar</t>
  </si>
  <si>
    <t>Yen</t>
  </si>
  <si>
    <t>Sterling</t>
  </si>
  <si>
    <t>Euro</t>
  </si>
  <si>
    <t>Others</t>
  </si>
  <si>
    <t>States</t>
  </si>
  <si>
    <t>Americas</t>
  </si>
  <si>
    <t>Europe</t>
  </si>
  <si>
    <t>Asian</t>
  </si>
  <si>
    <t>Zone</t>
  </si>
  <si>
    <t>Robeco Group</t>
  </si>
  <si>
    <t>48 (-)</t>
  </si>
  <si>
    <t>12 (+)</t>
  </si>
  <si>
    <t>5 (-)</t>
  </si>
  <si>
    <t>42 (++)</t>
  </si>
  <si>
    <t>3 (--)</t>
  </si>
  <si>
    <t>4 (--)</t>
  </si>
  <si>
    <t>28 (++)</t>
  </si>
  <si>
    <t>23 (+)</t>
  </si>
  <si>
    <t>Julius Baer</t>
  </si>
  <si>
    <t>50 (-)</t>
  </si>
  <si>
    <t>45 (+)</t>
  </si>
  <si>
    <t>79 (--)</t>
  </si>
  <si>
    <t>14 (++)</t>
  </si>
  <si>
    <t>Commerz. Int.</t>
  </si>
  <si>
    <t>53 (-)</t>
  </si>
  <si>
    <t>47 (+)</t>
  </si>
  <si>
    <t>45 (-)</t>
  </si>
  <si>
    <t>7 (+)</t>
  </si>
  <si>
    <t>6 (-)</t>
  </si>
  <si>
    <t>16 (--)</t>
  </si>
  <si>
    <t>16 (++)</t>
  </si>
  <si>
    <t>3 (+)</t>
  </si>
  <si>
    <t>34 (-)</t>
  </si>
  <si>
    <t>18 (+)</t>
  </si>
  <si>
    <t>4 (-)</t>
  </si>
  <si>
    <t>2 (-)</t>
  </si>
  <si>
    <t>Credit Suisse</t>
  </si>
  <si>
    <t>Lehman Bros.</t>
  </si>
  <si>
    <t>16 (-)</t>
  </si>
  <si>
    <t>6 (+)</t>
  </si>
  <si>
    <t>Standard Life</t>
  </si>
  <si>
    <t>37 (--)</t>
  </si>
  <si>
    <t>8 (++)</t>
  </si>
  <si>
    <t>13 (+)</t>
  </si>
  <si>
    <t>28 (-)</t>
  </si>
  <si>
    <t>20 (+)</t>
  </si>
  <si>
    <t>9 (+)</t>
  </si>
  <si>
    <t>37 (-)</t>
  </si>
  <si>
    <t>Daiwa</t>
  </si>
  <si>
    <t>70 (++)</t>
  </si>
  <si>
    <t>10 (--)</t>
  </si>
  <si>
    <t>45 (--)</t>
  </si>
  <si>
    <t>0 (-)</t>
  </si>
  <si>
    <t>10 (+)</t>
  </si>
  <si>
    <t>23 (--)</t>
  </si>
  <si>
    <t>24 (-)</t>
  </si>
  <si>
    <t>5 (+)</t>
  </si>
  <si>
    <t>Average</t>
  </si>
  <si>
    <t>Neutral*</t>
  </si>
  <si>
    <t>Note  :</t>
  </si>
  <si>
    <t>Figures are for the 3rd quarter 1999</t>
  </si>
  <si>
    <t>(++) indicates a change of more than +5% points on last quarter</t>
  </si>
  <si>
    <t>(+) indicate a change of less than +5% points on last quarter</t>
  </si>
  <si>
    <t>(--) indicate a change of more than -5% points on last quarter</t>
  </si>
  <si>
    <t>(-) indicate a change on less than -5% points on last quarter</t>
  </si>
  <si>
    <t xml:space="preserve">* Neutral position Equities = proportions in Morgan Stanley Capital International World Equity Index. </t>
  </si>
  <si>
    <t xml:space="preserve">* Neutral position Bonds = proportions in Salomon Brothers World Government Bond Index. </t>
  </si>
  <si>
    <r>
      <t>Source:</t>
    </r>
    <r>
      <rPr>
        <i/>
        <sz val="10"/>
        <rFont val="Arial"/>
        <family val="2"/>
      </rPr>
      <t>The Economist</t>
    </r>
    <r>
      <rPr>
        <sz val="10"/>
        <rFont val="Arial"/>
        <family val="2"/>
      </rPr>
      <t>, October 9th, 1999, p. 132</t>
    </r>
  </si>
  <si>
    <r>
      <t xml:space="preserve">User Input : </t>
    </r>
    <r>
      <rPr>
        <sz val="10"/>
        <rFont val="Arial"/>
        <family val="2"/>
      </rPr>
      <t xml:space="preserve">expected return and standard deviation of two risky assets and the correlation coefficient between </t>
    </r>
  </si>
  <si>
    <r>
      <t xml:space="preserve">the two assets.  </t>
    </r>
    <r>
      <rPr>
        <b/>
        <sz val="10"/>
        <rFont val="Arial"/>
        <family val="2"/>
      </rPr>
      <t>CHANGE ONLY RED CELLS</t>
    </r>
  </si>
  <si>
    <t>Version May 2001 (KCDN)</t>
  </si>
  <si>
    <t>Corr. coeff. (asset 1, asset 2)</t>
  </si>
  <si>
    <t xml:space="preserve">This spreadsheet calculates the expected return and the standard deviation of a portfolio consisting of ONLY 2 risky assets.    </t>
  </si>
  <si>
    <t xml:space="preserve">Weights are being predetermined between 0 and 1.  </t>
  </si>
  <si>
    <t>ERp (graph)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</si>
</sst>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Risk - Return Locus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225"/>
          <c:w val="0.88475"/>
          <c:h val="0.827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 10.5'!$E$24:$E$34</c:f>
              <c:numCache/>
            </c:numRef>
          </c:xVal>
          <c:yVal>
            <c:numRef>
              <c:f>'Table 10.5'!$H$24:$H$34</c:f>
              <c:numCache/>
            </c:numRef>
          </c:yVal>
          <c:smooth val="1"/>
        </c:ser>
        <c:axId val="31034972"/>
        <c:axId val="10879293"/>
      </c:scatterChart>
      <c:valAx>
        <c:axId val="31034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Std. dev.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79293"/>
        <c:crosses val="autoZero"/>
        <c:crossBetween val="midCat"/>
        <c:dispUnits/>
      </c:valAx>
      <c:valAx>
        <c:axId val="10879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Expected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349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17</xdr:row>
      <xdr:rowOff>152400</xdr:rowOff>
    </xdr:from>
    <xdr:to>
      <xdr:col>12</xdr:col>
      <xdr:colOff>76200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2809875" y="2981325"/>
        <a:ext cx="42195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workbookViewId="0" topLeftCell="A1">
      <selection activeCell="A1" sqref="A1"/>
    </sheetView>
  </sheetViews>
  <sheetFormatPr defaultColWidth="9.140625" defaultRowHeight="12.75"/>
  <cols>
    <col min="4" max="4" width="3.7109375" style="0" customWidth="1"/>
  </cols>
  <sheetData>
    <row r="1" ht="18">
      <c r="A1" s="29" t="s">
        <v>11</v>
      </c>
    </row>
    <row r="3" ht="12.75">
      <c r="A3" s="4" t="s">
        <v>96</v>
      </c>
    </row>
    <row r="5" ht="12.75">
      <c r="A5" t="s">
        <v>98</v>
      </c>
    </row>
    <row r="6" ht="12.75">
      <c r="A6" t="s">
        <v>99</v>
      </c>
    </row>
    <row r="9" spans="1:11" ht="12.75">
      <c r="A9" s="26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2.75">
      <c r="A10" s="27" t="s">
        <v>94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2.75">
      <c r="A11" s="27"/>
      <c r="B11" s="28" t="s">
        <v>95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2.7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4" ht="13.5" thickBot="1"/>
    <row r="15" spans="1:7" ht="12.75">
      <c r="A15" s="23" t="s">
        <v>3</v>
      </c>
      <c r="B15" s="23"/>
      <c r="C15" s="23"/>
      <c r="D15" s="12"/>
      <c r="E15" s="30" t="s">
        <v>97</v>
      </c>
      <c r="F15" s="30"/>
      <c r="G15" s="30"/>
    </row>
    <row r="16" spans="1:6" ht="12.75">
      <c r="A16" s="9"/>
      <c r="B16" s="9" t="s">
        <v>7</v>
      </c>
      <c r="C16" s="9"/>
      <c r="D16" s="12"/>
      <c r="F16" s="21">
        <v>-1</v>
      </c>
    </row>
    <row r="17" spans="1:4" ht="12.75">
      <c r="A17" s="5"/>
      <c r="B17" s="6" t="s">
        <v>0</v>
      </c>
      <c r="C17" s="6" t="s">
        <v>6</v>
      </c>
      <c r="D17" s="12"/>
    </row>
    <row r="18" spans="1:4" ht="12.75">
      <c r="A18" s="4" t="s">
        <v>4</v>
      </c>
      <c r="B18" s="21">
        <v>10</v>
      </c>
      <c r="C18" s="21">
        <v>20</v>
      </c>
      <c r="D18" s="3"/>
    </row>
    <row r="19" spans="1:4" ht="13.5" thickBot="1">
      <c r="A19" s="7" t="s">
        <v>5</v>
      </c>
      <c r="B19" s="22">
        <v>10</v>
      </c>
      <c r="C19" s="22">
        <v>30</v>
      </c>
      <c r="D19" s="10"/>
    </row>
    <row r="21" ht="13.5" thickBot="1"/>
    <row r="22" spans="1:8" ht="12.75">
      <c r="A22" s="24" t="s">
        <v>8</v>
      </c>
      <c r="B22" s="24"/>
      <c r="C22" s="24"/>
      <c r="D22" s="24"/>
      <c r="E22" s="24"/>
      <c r="F22" s="1"/>
      <c r="H22" t="s">
        <v>100</v>
      </c>
    </row>
    <row r="23" spans="1:6" ht="12.75">
      <c r="A23" s="31" t="s">
        <v>9</v>
      </c>
      <c r="B23" s="31" t="s">
        <v>10</v>
      </c>
      <c r="C23" s="31" t="s">
        <v>1</v>
      </c>
      <c r="D23" s="31"/>
      <c r="E23" s="31" t="s">
        <v>2</v>
      </c>
      <c r="F23" s="2"/>
    </row>
    <row r="24" spans="1:8" ht="12.75">
      <c r="A24" s="19">
        <v>1</v>
      </c>
      <c r="B24" s="3">
        <f>1-A24</f>
        <v>0</v>
      </c>
      <c r="C24" s="3">
        <f aca="true" t="shared" si="0" ref="C24:C34">$B24*$B$18+$A24*$C$18</f>
        <v>20</v>
      </c>
      <c r="E24" s="3">
        <f>SQRT(($B24^2)*($B$19^2)+($A24^2)*($C$19^2)+2*$B24*$A24*$F$16*$B$19*$C$19)</f>
        <v>30</v>
      </c>
      <c r="H24">
        <f>C24</f>
        <v>20</v>
      </c>
    </row>
    <row r="25" spans="1:8" ht="12.75">
      <c r="A25" s="19">
        <f>A24-0.1</f>
        <v>0.9</v>
      </c>
      <c r="B25" s="3">
        <f aca="true" t="shared" si="1" ref="B25:B34">1-A25</f>
        <v>0.09999999999999998</v>
      </c>
      <c r="C25" s="3">
        <f t="shared" si="0"/>
        <v>19</v>
      </c>
      <c r="E25" s="3">
        <f>SQRT(($B25^2)*($B$19^2)+($A25^2)*($C$19^2)+2*$B25*$A25*$F$16*$B$19*$C$19)</f>
        <v>26</v>
      </c>
      <c r="H25">
        <f aca="true" t="shared" si="2" ref="H25:H34">C25</f>
        <v>19</v>
      </c>
    </row>
    <row r="26" spans="1:8" ht="12.75">
      <c r="A26" s="19">
        <f aca="true" t="shared" si="3" ref="A26:A33">A25-0.1</f>
        <v>0.8</v>
      </c>
      <c r="B26" s="3">
        <f t="shared" si="1"/>
        <v>0.19999999999999996</v>
      </c>
      <c r="C26" s="3">
        <f t="shared" si="0"/>
        <v>18</v>
      </c>
      <c r="E26" s="3">
        <f>SQRT(($B26^2)*($B$19^2)+($A26^2)*($C$19^2)+2*$B26*$A26*$F$16*$B$19*$C$19)</f>
        <v>22.000000000000004</v>
      </c>
      <c r="H26">
        <f t="shared" si="2"/>
        <v>18</v>
      </c>
    </row>
    <row r="27" spans="1:8" ht="12.75">
      <c r="A27" s="19">
        <f t="shared" si="3"/>
        <v>0.7000000000000001</v>
      </c>
      <c r="B27" s="3">
        <f t="shared" si="1"/>
        <v>0.29999999999999993</v>
      </c>
      <c r="C27" s="3">
        <f t="shared" si="0"/>
        <v>17</v>
      </c>
      <c r="E27" s="3">
        <f>SQRT(($B27^2)*($B$19^2)+($A27^2)*($C$19^2)+2*$B27*$A27*$F$16*$B$19*$C$19)</f>
        <v>18.000000000000004</v>
      </c>
      <c r="H27">
        <f t="shared" si="2"/>
        <v>17</v>
      </c>
    </row>
    <row r="28" spans="1:8" ht="12.75">
      <c r="A28" s="19">
        <f t="shared" si="3"/>
        <v>0.6000000000000001</v>
      </c>
      <c r="B28" s="3">
        <f t="shared" si="1"/>
        <v>0.3999999999999999</v>
      </c>
      <c r="C28" s="3">
        <f t="shared" si="0"/>
        <v>16</v>
      </c>
      <c r="E28" s="3">
        <f>SQRT(($B28^2)*($B$19^2)+($A28^2)*($C$19^2)+2*$B28*$A28*$F$16*$B$19*$C$19)</f>
        <v>14.000000000000004</v>
      </c>
      <c r="H28">
        <f t="shared" si="2"/>
        <v>16</v>
      </c>
    </row>
    <row r="29" spans="1:8" ht="12.75">
      <c r="A29" s="19">
        <f t="shared" si="3"/>
        <v>0.5000000000000001</v>
      </c>
      <c r="B29" s="3">
        <f t="shared" si="1"/>
        <v>0.4999999999999999</v>
      </c>
      <c r="C29" s="3">
        <f t="shared" si="0"/>
        <v>15</v>
      </c>
      <c r="E29" s="3">
        <f>SQRT(($B29^2)*($B$19^2)+($A29^2)*($C$19^2)+2*$B29*$A29*$F$16*$B$19*$C$19)</f>
        <v>10.000000000000005</v>
      </c>
      <c r="H29">
        <f t="shared" si="2"/>
        <v>15</v>
      </c>
    </row>
    <row r="30" spans="1:8" ht="12.75">
      <c r="A30" s="19">
        <f t="shared" si="3"/>
        <v>0.40000000000000013</v>
      </c>
      <c r="B30" s="3">
        <f t="shared" si="1"/>
        <v>0.5999999999999999</v>
      </c>
      <c r="C30" s="3">
        <f t="shared" si="0"/>
        <v>14.000000000000002</v>
      </c>
      <c r="E30" s="3">
        <f>SQRT(($B30^2)*($B$19^2)+($A30^2)*($C$19^2)+2*$B30*$A30*$F$16*$B$19*$C$19)</f>
        <v>6.000000000000004</v>
      </c>
      <c r="H30">
        <f t="shared" si="2"/>
        <v>14.000000000000002</v>
      </c>
    </row>
    <row r="31" spans="1:8" ht="12.75">
      <c r="A31" s="19">
        <f t="shared" si="3"/>
        <v>0.30000000000000016</v>
      </c>
      <c r="B31" s="3">
        <f t="shared" si="1"/>
        <v>0.6999999999999998</v>
      </c>
      <c r="C31" s="3">
        <f t="shared" si="0"/>
        <v>13.000000000000002</v>
      </c>
      <c r="E31" s="3">
        <f>SQRT(($B31^2)*($B$19^2)+($A31^2)*($C$19^2)+2*$B31*$A31*$F$16*$B$19*$C$19)</f>
        <v>2.000000000000007</v>
      </c>
      <c r="H31">
        <f t="shared" si="2"/>
        <v>13.000000000000002</v>
      </c>
    </row>
    <row r="32" spans="1:8" ht="12.75">
      <c r="A32" s="19">
        <f t="shared" si="3"/>
        <v>0.20000000000000015</v>
      </c>
      <c r="B32" s="3">
        <f t="shared" si="1"/>
        <v>0.7999999999999998</v>
      </c>
      <c r="C32" s="3">
        <f t="shared" si="0"/>
        <v>12</v>
      </c>
      <c r="E32" s="3">
        <f>SQRT(($B32^2)*($B$19^2)+($A32^2)*($C$19^2)+2*$B32*$A32*$F$16*$B$19*$C$19)</f>
        <v>1.999999999999993</v>
      </c>
      <c r="H32">
        <f t="shared" si="2"/>
        <v>12</v>
      </c>
    </row>
    <row r="33" spans="1:8" ht="12.75">
      <c r="A33" s="19">
        <f t="shared" si="3"/>
        <v>0.10000000000000014</v>
      </c>
      <c r="B33" s="3">
        <f t="shared" si="1"/>
        <v>0.8999999999999999</v>
      </c>
      <c r="C33" s="3">
        <f t="shared" si="0"/>
        <v>11.000000000000004</v>
      </c>
      <c r="E33" s="3">
        <f>SQRT(($B33^2)*($B$19^2)+($A33^2)*($C$19^2)+2*$B33*$A33*$F$16*$B$19*$C$19)</f>
        <v>5.999999999999996</v>
      </c>
      <c r="H33">
        <f t="shared" si="2"/>
        <v>11.000000000000004</v>
      </c>
    </row>
    <row r="34" spans="1:8" ht="13.5" thickBot="1">
      <c r="A34" s="32">
        <v>0</v>
      </c>
      <c r="B34" s="8">
        <f t="shared" si="1"/>
        <v>1</v>
      </c>
      <c r="C34" s="8">
        <f t="shared" si="0"/>
        <v>10</v>
      </c>
      <c r="D34" s="11"/>
      <c r="E34" s="8">
        <f>SQRT(($B34^2)*($B$19^2)+($A34^2)*($C$19^2)+2*$B34*$A34*$F$16*$B$19*$C$19)</f>
        <v>10</v>
      </c>
      <c r="H34">
        <f t="shared" si="2"/>
        <v>10</v>
      </c>
    </row>
    <row r="130" ht="12.75">
      <c r="E130" s="4"/>
    </row>
  </sheetData>
  <mergeCells count="3">
    <mergeCell ref="A15:C15"/>
    <mergeCell ref="A22:E22"/>
    <mergeCell ref="E15:G15"/>
  </mergeCells>
  <printOptions horizontalCentered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67" zoomScaleNormal="67" workbookViewId="0" topLeftCell="A1">
      <selection activeCell="A1" sqref="A1:Q1"/>
    </sheetView>
  </sheetViews>
  <sheetFormatPr defaultColWidth="9.140625" defaultRowHeight="12.75"/>
  <cols>
    <col min="1" max="1" width="12.8515625" style="0" bestFit="1" customWidth="1"/>
  </cols>
  <sheetData>
    <row r="1" spans="1:17" ht="18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4" ht="13.5" thickBot="1"/>
    <row r="5" spans="1:17" ht="12.75">
      <c r="A5" s="13"/>
      <c r="B5" s="24" t="s">
        <v>13</v>
      </c>
      <c r="C5" s="24"/>
      <c r="D5" s="24"/>
      <c r="E5" s="24" t="s">
        <v>14</v>
      </c>
      <c r="F5" s="24"/>
      <c r="G5" s="24"/>
      <c r="H5" s="24"/>
      <c r="I5" s="24"/>
      <c r="J5" s="24"/>
      <c r="K5" s="24"/>
      <c r="L5" s="24"/>
      <c r="M5" s="24" t="s">
        <v>15</v>
      </c>
      <c r="N5" s="24"/>
      <c r="O5" s="24"/>
      <c r="P5" s="24"/>
      <c r="Q5" s="24"/>
    </row>
    <row r="6" spans="1:17" ht="12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2.75">
      <c r="A7" s="14"/>
      <c r="B7" s="9" t="s">
        <v>16</v>
      </c>
      <c r="C7" s="9" t="s">
        <v>17</v>
      </c>
      <c r="D7" s="9" t="s">
        <v>18</v>
      </c>
      <c r="E7" s="9" t="s">
        <v>19</v>
      </c>
      <c r="F7" s="9" t="s">
        <v>20</v>
      </c>
      <c r="G7" s="9" t="s">
        <v>21</v>
      </c>
      <c r="H7" s="9" t="s">
        <v>22</v>
      </c>
      <c r="I7" s="9" t="s">
        <v>23</v>
      </c>
      <c r="J7" s="9" t="s">
        <v>20</v>
      </c>
      <c r="K7" s="9" t="s">
        <v>24</v>
      </c>
      <c r="L7" s="9" t="s">
        <v>20</v>
      </c>
      <c r="M7" s="9" t="s">
        <v>25</v>
      </c>
      <c r="N7" s="9" t="s">
        <v>26</v>
      </c>
      <c r="O7" s="9" t="s">
        <v>27</v>
      </c>
      <c r="P7" s="9" t="s">
        <v>28</v>
      </c>
      <c r="Q7" s="9" t="s">
        <v>29</v>
      </c>
    </row>
    <row r="8" spans="1:17" ht="12.75">
      <c r="A8" s="16"/>
      <c r="B8" s="6"/>
      <c r="C8" s="6"/>
      <c r="D8" s="6"/>
      <c r="E8" s="6" t="s">
        <v>30</v>
      </c>
      <c r="F8" s="16" t="s">
        <v>31</v>
      </c>
      <c r="G8" s="16"/>
      <c r="H8" s="16"/>
      <c r="I8" s="16"/>
      <c r="J8" s="6" t="s">
        <v>32</v>
      </c>
      <c r="K8" s="16"/>
      <c r="L8" s="6" t="s">
        <v>33</v>
      </c>
      <c r="M8" s="6"/>
      <c r="N8" s="6"/>
      <c r="O8" s="6"/>
      <c r="P8" s="6" t="s">
        <v>34</v>
      </c>
      <c r="Q8" s="16"/>
    </row>
    <row r="9" spans="6:17" ht="12.75"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>
      <c r="A10" t="s">
        <v>35</v>
      </c>
      <c r="B10" s="17">
        <v>45</v>
      </c>
      <c r="C10" s="3">
        <v>55</v>
      </c>
      <c r="D10" s="3">
        <v>0</v>
      </c>
      <c r="E10" s="17" t="s">
        <v>36</v>
      </c>
      <c r="F10" s="10">
        <v>1</v>
      </c>
      <c r="G10" s="3" t="s">
        <v>37</v>
      </c>
      <c r="H10" s="3">
        <v>5</v>
      </c>
      <c r="I10" s="3">
        <v>4</v>
      </c>
      <c r="J10" s="3">
        <v>12</v>
      </c>
      <c r="K10" s="3">
        <v>13</v>
      </c>
      <c r="L10" s="3" t="s">
        <v>38</v>
      </c>
      <c r="M10" s="17" t="s">
        <v>39</v>
      </c>
      <c r="N10" s="3" t="s">
        <v>40</v>
      </c>
      <c r="O10" s="3" t="s">
        <v>41</v>
      </c>
      <c r="P10" s="3" t="s">
        <v>42</v>
      </c>
      <c r="Q10" s="3" t="s">
        <v>43</v>
      </c>
    </row>
    <row r="11" spans="1:17" ht="12.75">
      <c r="A11" t="s">
        <v>44</v>
      </c>
      <c r="B11" s="17" t="s">
        <v>45</v>
      </c>
      <c r="C11" s="3" t="s">
        <v>46</v>
      </c>
      <c r="D11" s="3">
        <v>5</v>
      </c>
      <c r="E11" s="17">
        <v>50</v>
      </c>
      <c r="F11" s="10">
        <v>0</v>
      </c>
      <c r="G11" s="3">
        <v>6</v>
      </c>
      <c r="H11" s="3">
        <v>6</v>
      </c>
      <c r="I11" s="3">
        <v>5</v>
      </c>
      <c r="J11" s="3">
        <v>16</v>
      </c>
      <c r="K11" s="3">
        <v>14</v>
      </c>
      <c r="L11" s="3">
        <v>3</v>
      </c>
      <c r="M11" s="17" t="s">
        <v>47</v>
      </c>
      <c r="N11" s="3">
        <v>0</v>
      </c>
      <c r="O11" s="3">
        <v>0</v>
      </c>
      <c r="P11" s="3" t="s">
        <v>48</v>
      </c>
      <c r="Q11" s="3">
        <v>7</v>
      </c>
    </row>
    <row r="12" spans="1:17" ht="12.75">
      <c r="A12" t="s">
        <v>49</v>
      </c>
      <c r="B12" s="17" t="s">
        <v>50</v>
      </c>
      <c r="C12" s="3" t="s">
        <v>51</v>
      </c>
      <c r="D12" s="3">
        <v>0</v>
      </c>
      <c r="E12" s="17" t="s">
        <v>52</v>
      </c>
      <c r="F12" s="10">
        <v>0</v>
      </c>
      <c r="G12" s="3" t="s">
        <v>53</v>
      </c>
      <c r="H12" s="3">
        <v>7</v>
      </c>
      <c r="I12" s="3" t="s">
        <v>54</v>
      </c>
      <c r="J12" s="3" t="s">
        <v>55</v>
      </c>
      <c r="K12" s="3" t="s">
        <v>56</v>
      </c>
      <c r="L12" s="3" t="s">
        <v>57</v>
      </c>
      <c r="M12" s="17" t="s">
        <v>58</v>
      </c>
      <c r="N12" s="3" t="s">
        <v>59</v>
      </c>
      <c r="O12" s="3" t="s">
        <v>60</v>
      </c>
      <c r="P12" s="3" t="s">
        <v>39</v>
      </c>
      <c r="Q12" s="3" t="s">
        <v>61</v>
      </c>
    </row>
    <row r="13" spans="1:17" ht="12.75">
      <c r="A13" t="s">
        <v>62</v>
      </c>
      <c r="B13" s="17">
        <v>50</v>
      </c>
      <c r="C13" s="3">
        <v>47</v>
      </c>
      <c r="D13" s="3">
        <v>3</v>
      </c>
      <c r="E13" s="17">
        <v>44</v>
      </c>
      <c r="F13" s="10">
        <v>0</v>
      </c>
      <c r="G13" s="3">
        <v>8</v>
      </c>
      <c r="H13" s="3">
        <v>8</v>
      </c>
      <c r="I13" s="3">
        <v>4</v>
      </c>
      <c r="J13" s="3">
        <v>14</v>
      </c>
      <c r="K13" s="3">
        <v>18</v>
      </c>
      <c r="L13" s="3">
        <v>4</v>
      </c>
      <c r="M13" s="17">
        <v>96</v>
      </c>
      <c r="N13" s="3">
        <v>0</v>
      </c>
      <c r="O13" s="3">
        <v>4</v>
      </c>
      <c r="P13" s="3">
        <v>0</v>
      </c>
      <c r="Q13" s="3">
        <v>0</v>
      </c>
    </row>
    <row r="14" spans="1:17" ht="12.75">
      <c r="A14" t="s">
        <v>63</v>
      </c>
      <c r="B14" s="17">
        <v>55</v>
      </c>
      <c r="C14" s="3">
        <v>45</v>
      </c>
      <c r="D14" s="3">
        <v>0</v>
      </c>
      <c r="E14" s="17">
        <v>45</v>
      </c>
      <c r="F14" s="10">
        <v>2</v>
      </c>
      <c r="G14" s="3">
        <v>14</v>
      </c>
      <c r="H14" s="3">
        <v>8</v>
      </c>
      <c r="I14" s="3" t="s">
        <v>53</v>
      </c>
      <c r="J14" s="3" t="s">
        <v>64</v>
      </c>
      <c r="K14" s="3" t="s">
        <v>65</v>
      </c>
      <c r="L14" s="3">
        <v>2</v>
      </c>
      <c r="M14" s="17">
        <v>33</v>
      </c>
      <c r="N14" s="3">
        <v>12</v>
      </c>
      <c r="O14" s="3">
        <v>5</v>
      </c>
      <c r="P14" s="3">
        <v>46</v>
      </c>
      <c r="Q14" s="3">
        <v>4</v>
      </c>
    </row>
    <row r="15" spans="1:17" ht="12.75">
      <c r="A15" t="s">
        <v>66</v>
      </c>
      <c r="B15" s="17">
        <v>55</v>
      </c>
      <c r="C15" s="3" t="s">
        <v>67</v>
      </c>
      <c r="D15" s="3" t="s">
        <v>68</v>
      </c>
      <c r="E15" s="17" t="s">
        <v>45</v>
      </c>
      <c r="F15" s="10" t="s">
        <v>61</v>
      </c>
      <c r="G15" s="3">
        <v>14</v>
      </c>
      <c r="H15" s="3" t="s">
        <v>60</v>
      </c>
      <c r="I15" s="3">
        <v>4</v>
      </c>
      <c r="J15" s="3" t="s">
        <v>37</v>
      </c>
      <c r="K15" s="3" t="s">
        <v>69</v>
      </c>
      <c r="L15" s="3">
        <v>1</v>
      </c>
      <c r="M15" s="17" t="s">
        <v>70</v>
      </c>
      <c r="N15" s="3" t="s">
        <v>71</v>
      </c>
      <c r="O15" s="3" t="s">
        <v>72</v>
      </c>
      <c r="P15" s="3" t="s">
        <v>73</v>
      </c>
      <c r="Q15" s="3" t="s">
        <v>65</v>
      </c>
    </row>
    <row r="16" spans="1:17" ht="12.75">
      <c r="A16" t="s">
        <v>74</v>
      </c>
      <c r="B16" s="17" t="s">
        <v>75</v>
      </c>
      <c r="C16" s="3">
        <v>20</v>
      </c>
      <c r="D16" s="3" t="s">
        <v>76</v>
      </c>
      <c r="E16" s="17" t="s">
        <v>77</v>
      </c>
      <c r="F16" s="10" t="s">
        <v>78</v>
      </c>
      <c r="G16" s="3" t="s">
        <v>79</v>
      </c>
      <c r="H16" s="3" t="s">
        <v>53</v>
      </c>
      <c r="I16" s="3" t="s">
        <v>65</v>
      </c>
      <c r="J16" s="3" t="s">
        <v>37</v>
      </c>
      <c r="K16" s="3">
        <v>15</v>
      </c>
      <c r="L16" s="3" t="s">
        <v>38</v>
      </c>
      <c r="M16" s="17" t="s">
        <v>80</v>
      </c>
      <c r="N16" s="3" t="s">
        <v>81</v>
      </c>
      <c r="O16" s="3" t="s">
        <v>82</v>
      </c>
      <c r="P16" s="3" t="s">
        <v>39</v>
      </c>
      <c r="Q16" s="3" t="s">
        <v>54</v>
      </c>
    </row>
    <row r="17" spans="1:17" ht="12.75">
      <c r="A17" s="4" t="s">
        <v>83</v>
      </c>
      <c r="B17" s="18">
        <v>54</v>
      </c>
      <c r="C17" s="19">
        <v>42</v>
      </c>
      <c r="D17" s="19">
        <v>4</v>
      </c>
      <c r="E17" s="18">
        <v>47</v>
      </c>
      <c r="F17" s="20">
        <v>1</v>
      </c>
      <c r="G17" s="19">
        <v>10</v>
      </c>
      <c r="H17" s="19">
        <v>7</v>
      </c>
      <c r="I17" s="19">
        <v>6</v>
      </c>
      <c r="J17" s="19">
        <v>12</v>
      </c>
      <c r="K17" s="19">
        <v>14</v>
      </c>
      <c r="L17" s="19">
        <v>3</v>
      </c>
      <c r="M17" s="18">
        <v>48</v>
      </c>
      <c r="N17" s="19">
        <v>11</v>
      </c>
      <c r="O17" s="19">
        <v>4</v>
      </c>
      <c r="P17" s="19">
        <v>30</v>
      </c>
      <c r="Q17" s="19">
        <v>7</v>
      </c>
    </row>
    <row r="18" spans="1:17" ht="12.75">
      <c r="A18" s="4" t="s">
        <v>84</v>
      </c>
      <c r="B18" s="18"/>
      <c r="C18" s="19"/>
      <c r="D18" s="19"/>
      <c r="E18" s="18">
        <v>50</v>
      </c>
      <c r="F18" s="20">
        <v>2</v>
      </c>
      <c r="G18" s="19">
        <v>10</v>
      </c>
      <c r="H18" s="19">
        <v>5</v>
      </c>
      <c r="I18" s="19">
        <v>5</v>
      </c>
      <c r="J18" s="19">
        <v>13</v>
      </c>
      <c r="K18" s="19">
        <v>14</v>
      </c>
      <c r="L18" s="19">
        <v>1</v>
      </c>
      <c r="M18" s="18">
        <v>28</v>
      </c>
      <c r="N18" s="19">
        <v>24</v>
      </c>
      <c r="O18" s="19">
        <v>6</v>
      </c>
      <c r="P18" s="19">
        <v>37</v>
      </c>
      <c r="Q18" s="19">
        <v>5</v>
      </c>
    </row>
    <row r="19" spans="1:17" ht="13.5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1" spans="1:2" ht="12.75">
      <c r="A21" s="4" t="s">
        <v>85</v>
      </c>
      <c r="B21" t="s">
        <v>86</v>
      </c>
    </row>
    <row r="22" ht="12.75">
      <c r="B22" t="s">
        <v>87</v>
      </c>
    </row>
    <row r="23" ht="12.75">
      <c r="B23" t="s">
        <v>88</v>
      </c>
    </row>
    <row r="24" ht="12.75">
      <c r="B24" t="s">
        <v>89</v>
      </c>
    </row>
    <row r="25" ht="12.75">
      <c r="B25" t="s">
        <v>90</v>
      </c>
    </row>
    <row r="27" ht="12.75">
      <c r="B27" t="s">
        <v>91</v>
      </c>
    </row>
    <row r="28" ht="12.75">
      <c r="B28" t="s">
        <v>92</v>
      </c>
    </row>
    <row r="30" ht="12.75">
      <c r="B30" t="s">
        <v>93</v>
      </c>
    </row>
  </sheetData>
  <mergeCells count="4">
    <mergeCell ref="A1:Q1"/>
    <mergeCell ref="B5:D5"/>
    <mergeCell ref="E5:L5"/>
    <mergeCell ref="M5:Q5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Economics</dc:creator>
  <cp:keywords/>
  <dc:description/>
  <cp:lastModifiedBy>Dirk Nitzsche</cp:lastModifiedBy>
  <cp:lastPrinted>2000-10-12T09:38:54Z</cp:lastPrinted>
  <dcterms:created xsi:type="dcterms:W3CDTF">2000-10-12T08:55:07Z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